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7" i="1" l="1"/>
  <c r="F234" i="1"/>
  <c r="F233" i="1"/>
  <c r="F232" i="1"/>
  <c r="F231" i="1"/>
  <c r="F229" i="1"/>
  <c r="F228" i="1"/>
  <c r="F226" i="1"/>
  <c r="F225" i="1"/>
  <c r="F224" i="1"/>
  <c r="F223" i="1"/>
  <c r="F221" i="1"/>
  <c r="F220" i="1"/>
  <c r="F217" i="1"/>
  <c r="F215" i="1"/>
  <c r="F214" i="1"/>
  <c r="F211" i="1"/>
  <c r="F208" i="1"/>
  <c r="F207" i="1"/>
  <c r="F203" i="1"/>
  <c r="F202" i="1"/>
  <c r="F201" i="1"/>
  <c r="F198" i="1"/>
  <c r="F196" i="1"/>
  <c r="F195" i="1"/>
  <c r="F194" i="1"/>
  <c r="F193" i="1"/>
  <c r="F192" i="1"/>
  <c r="F191" i="1"/>
  <c r="F190" i="1"/>
  <c r="F189" i="1"/>
  <c r="F188" i="1"/>
  <c r="F187" i="1"/>
  <c r="F183" i="1"/>
  <c r="F180" i="1"/>
  <c r="F179" i="1"/>
  <c r="F178" i="1"/>
  <c r="F177" i="1"/>
  <c r="F176" i="1"/>
  <c r="F175" i="1"/>
  <c r="F170" i="1"/>
  <c r="F168" i="1"/>
  <c r="F166" i="1"/>
  <c r="F163" i="1"/>
  <c r="F162" i="1"/>
  <c r="F160" i="1"/>
  <c r="F158" i="1"/>
  <c r="F157" i="1"/>
  <c r="F155" i="1"/>
  <c r="F153" i="1"/>
  <c r="F146" i="1"/>
  <c r="F145" i="1"/>
  <c r="F144" i="1"/>
  <c r="F139" i="1"/>
  <c r="F137" i="1"/>
  <c r="F135" i="1"/>
  <c r="F134" i="1"/>
  <c r="F128" i="1"/>
  <c r="F124" i="1"/>
  <c r="F121" i="1"/>
  <c r="F119" i="1"/>
  <c r="F118" i="1"/>
  <c r="F117" i="1"/>
  <c r="F115" i="1"/>
  <c r="F114" i="1"/>
  <c r="F111" i="1"/>
  <c r="F109" i="1"/>
  <c r="F108" i="1"/>
  <c r="F107" i="1"/>
  <c r="F103" i="1"/>
  <c r="F102" i="1"/>
  <c r="F98" i="1"/>
  <c r="F97" i="1"/>
  <c r="F96" i="1"/>
  <c r="F92" i="1"/>
  <c r="F91" i="1"/>
  <c r="F90" i="1"/>
  <c r="F84" i="1"/>
  <c r="F82" i="1"/>
  <c r="F81" i="1"/>
  <c r="F74" i="1"/>
  <c r="F73" i="1"/>
  <c r="F72" i="1"/>
  <c r="F71" i="1"/>
  <c r="F67" i="1"/>
  <c r="F66" i="1"/>
  <c r="F64" i="1"/>
  <c r="F61" i="1"/>
  <c r="F60" i="1"/>
  <c r="F59" i="1"/>
  <c r="F57" i="1"/>
  <c r="F54" i="1"/>
  <c r="F52" i="1"/>
  <c r="F51" i="1"/>
  <c r="F49" i="1"/>
  <c r="F48" i="1"/>
  <c r="F43" i="1"/>
  <c r="F42" i="1"/>
  <c r="F41" i="1"/>
  <c r="F39" i="1"/>
  <c r="F38" i="1"/>
  <c r="F37" i="1"/>
  <c r="F35" i="1"/>
  <c r="F34" i="1"/>
  <c r="F33" i="1"/>
  <c r="F32" i="1"/>
  <c r="F31" i="1"/>
  <c r="F28" i="1"/>
  <c r="F27" i="1"/>
  <c r="F26" i="1"/>
  <c r="F25" i="1"/>
  <c r="F23" i="1"/>
  <c r="F22" i="1"/>
  <c r="F21" i="1"/>
  <c r="F20" i="1"/>
  <c r="F19" i="1"/>
  <c r="F16" i="1"/>
  <c r="F15" i="1"/>
  <c r="E200" i="1"/>
  <c r="E219" i="1" l="1"/>
  <c r="F219" i="1" s="1"/>
  <c r="D219" i="1"/>
  <c r="E174" i="1"/>
  <c r="F174" i="1" s="1"/>
  <c r="D174" i="1"/>
  <c r="E156" i="1"/>
  <c r="F156" i="1" s="1"/>
  <c r="D156" i="1"/>
  <c r="D113" i="1"/>
  <c r="E113" i="1" l="1"/>
  <c r="F113" i="1" s="1"/>
  <c r="E127" i="1" l="1"/>
  <c r="E63" i="1"/>
  <c r="D63" i="1"/>
  <c r="E138" i="1"/>
  <c r="E80" i="1"/>
  <c r="F80" i="1" s="1"/>
  <c r="D80" i="1"/>
  <c r="E24" i="1"/>
  <c r="F24" i="1" s="1"/>
  <c r="D24" i="1"/>
  <c r="F63" i="1" l="1"/>
  <c r="D138" i="1"/>
  <c r="F138" i="1" s="1"/>
  <c r="D127" i="1"/>
  <c r="F127" i="1" s="1"/>
  <c r="E213" i="1"/>
  <c r="D213" i="1"/>
  <c r="E161" i="1"/>
  <c r="D161" i="1"/>
  <c r="E95" i="1"/>
  <c r="D95" i="1"/>
  <c r="E169" i="1"/>
  <c r="E154" i="1"/>
  <c r="D154" i="1"/>
  <c r="F95" i="1" l="1"/>
  <c r="F154" i="1"/>
  <c r="F161" i="1"/>
  <c r="F213" i="1"/>
  <c r="E165" i="1"/>
  <c r="E50" i="1"/>
  <c r="E78" i="1"/>
  <c r="E186" i="1"/>
  <c r="D186" i="1"/>
  <c r="E140" i="1"/>
  <c r="D140" i="1"/>
  <c r="E136" i="1"/>
  <c r="D136" i="1"/>
  <c r="D126" i="1" s="1"/>
  <c r="D169" i="1"/>
  <c r="F169" i="1" s="1"/>
  <c r="E101" i="1"/>
  <c r="D101" i="1"/>
  <c r="E94" i="1"/>
  <c r="F94" i="1" s="1"/>
  <c r="D94" i="1"/>
  <c r="D165" i="1"/>
  <c r="D78" i="1"/>
  <c r="E89" i="1"/>
  <c r="F89" i="1" s="1"/>
  <c r="D89" i="1"/>
  <c r="E86" i="1"/>
  <c r="D86" i="1"/>
  <c r="E83" i="1"/>
  <c r="F83" i="1" s="1"/>
  <c r="D83" i="1"/>
  <c r="E205" i="1"/>
  <c r="D205" i="1"/>
  <c r="E182" i="1"/>
  <c r="D182" i="1"/>
  <c r="D181" i="1" s="1"/>
  <c r="E143" i="1"/>
  <c r="D143" i="1"/>
  <c r="D14" i="1"/>
  <c r="E70" i="1"/>
  <c r="D70" i="1"/>
  <c r="D69" i="1" s="1"/>
  <c r="D50" i="1"/>
  <c r="D47" i="1"/>
  <c r="F47" i="1" s="1"/>
  <c r="D44" i="1"/>
  <c r="E44" i="1"/>
  <c r="D197" i="1"/>
  <c r="E197" i="1"/>
  <c r="F197" i="1" s="1"/>
  <c r="E159" i="1"/>
  <c r="D159" i="1"/>
  <c r="E106" i="1"/>
  <c r="D106" i="1"/>
  <c r="E199" i="1"/>
  <c r="D200" i="1"/>
  <c r="F200" i="1" s="1"/>
  <c r="E65" i="1"/>
  <c r="D65" i="1"/>
  <c r="D62" i="1" s="1"/>
  <c r="E58" i="1"/>
  <c r="D58" i="1"/>
  <c r="E173" i="1"/>
  <c r="D173" i="1"/>
  <c r="E14" i="1"/>
  <c r="F14" i="1" l="1"/>
  <c r="F173" i="1"/>
  <c r="F186" i="1"/>
  <c r="F106" i="1"/>
  <c r="E126" i="1"/>
  <c r="F126" i="1" s="1"/>
  <c r="F136" i="1"/>
  <c r="F205" i="1"/>
  <c r="F58" i="1"/>
  <c r="F159" i="1"/>
  <c r="F50" i="1"/>
  <c r="F165" i="1"/>
  <c r="F143" i="1"/>
  <c r="E181" i="1"/>
  <c r="F181" i="1" s="1"/>
  <c r="F182" i="1"/>
  <c r="E100" i="1"/>
  <c r="F101" i="1"/>
  <c r="E69" i="1"/>
  <c r="F69" i="1" s="1"/>
  <c r="F70" i="1"/>
  <c r="E62" i="1"/>
  <c r="F62" i="1" s="1"/>
  <c r="F65" i="1"/>
  <c r="E77" i="1"/>
  <c r="D77" i="1"/>
  <c r="E172" i="1"/>
  <c r="D172" i="1"/>
  <c r="D164" i="1"/>
  <c r="E164" i="1"/>
  <c r="D185" i="1"/>
  <c r="E212" i="1"/>
  <c r="D112" i="1"/>
  <c r="E112" i="1"/>
  <c r="E142" i="1"/>
  <c r="D142" i="1"/>
  <c r="E152" i="1"/>
  <c r="D152" i="1"/>
  <c r="D151" i="1" s="1"/>
  <c r="E123" i="1"/>
  <c r="D123" i="1"/>
  <c r="D122" i="1" s="1"/>
  <c r="E110" i="1"/>
  <c r="D110" i="1"/>
  <c r="D100" i="1"/>
  <c r="D93" i="1" s="1"/>
  <c r="D199" i="1"/>
  <c r="F199" i="1" s="1"/>
  <c r="E56" i="1"/>
  <c r="D56" i="1"/>
  <c r="E53" i="1"/>
  <c r="D53" i="1"/>
  <c r="D13" i="1" s="1"/>
  <c r="E210" i="1"/>
  <c r="D210" i="1"/>
  <c r="D204" i="1" s="1"/>
  <c r="F210" i="1" l="1"/>
  <c r="F56" i="1"/>
  <c r="F110" i="1"/>
  <c r="F172" i="1"/>
  <c r="F100" i="1"/>
  <c r="F112" i="1"/>
  <c r="F164" i="1"/>
  <c r="F142" i="1"/>
  <c r="E151" i="1"/>
  <c r="F151" i="1" s="1"/>
  <c r="F152" i="1"/>
  <c r="E122" i="1"/>
  <c r="F122" i="1" s="1"/>
  <c r="F123" i="1"/>
  <c r="E93" i="1"/>
  <c r="F93" i="1" s="1"/>
  <c r="E76" i="1"/>
  <c r="F77" i="1"/>
  <c r="E13" i="1"/>
  <c r="F13" i="1" s="1"/>
  <c r="F53" i="1"/>
  <c r="D125" i="1"/>
  <c r="E105" i="1"/>
  <c r="D105" i="1"/>
  <c r="D104" i="1" s="1"/>
  <c r="D76" i="1"/>
  <c r="D55" i="1"/>
  <c r="D12" i="1" s="1"/>
  <c r="E55" i="1"/>
  <c r="F55" i="1" s="1"/>
  <c r="E204" i="1"/>
  <c r="F204" i="1" s="1"/>
  <c r="D212" i="1"/>
  <c r="F212" i="1" s="1"/>
  <c r="E185" i="1"/>
  <c r="F185" i="1" s="1"/>
  <c r="F76" i="1" l="1"/>
  <c r="E125" i="1"/>
  <c r="F125" i="1" s="1"/>
  <c r="E104" i="1"/>
  <c r="F104" i="1" s="1"/>
  <c r="F105" i="1"/>
  <c r="E184" i="1"/>
  <c r="E12" i="1"/>
  <c r="F12" i="1" s="1"/>
  <c r="D184" i="1"/>
  <c r="D237" i="1" s="1"/>
  <c r="F184" i="1" l="1"/>
  <c r="E237" i="1"/>
  <c r="F237" i="1" s="1"/>
</calcChain>
</file>

<file path=xl/sharedStrings.xml><?xml version="1.0" encoding="utf-8"?>
<sst xmlns="http://schemas.openxmlformats.org/spreadsheetml/2006/main" count="466" uniqueCount="440">
  <si>
    <t>Наименование</t>
  </si>
  <si>
    <t>ЦСР</t>
  </si>
  <si>
    <t>ВР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</si>
  <si>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</si>
  <si>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</si>
  <si>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</si>
  <si>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01 1 01 00790</t>
  </si>
  <si>
    <t>01 1 01 41400</t>
  </si>
  <si>
    <t>01 1 01 42010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</si>
  <si>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</si>
  <si>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01 1 01 42040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</si>
  <si>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(Предоставление субсидий бюджетным, автономным учреждениям и иным некоммерческим организациям)</t>
  </si>
  <si>
    <t>01 1 01 43020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</si>
  <si>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</si>
  <si>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</si>
  <si>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</si>
  <si>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01 1 02 00790</t>
  </si>
  <si>
    <t>Совершенствование организации питания учащихся в общеобразовательных учреждениях (Предоставление субсидий бюджетным, автономным учреждениям и иным некоммерческим организациям)</t>
  </si>
  <si>
    <t>01 1 02 20100</t>
  </si>
  <si>
    <r>
      <t xml:space="preserve">На осуществление мероприятий по организации питания в муниципальных общеобразовательных учреждениях </t>
    </r>
    <r>
      <rPr>
        <sz val="12"/>
        <color theme="1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</si>
  <si>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01 1 02 41040</t>
  </si>
  <si>
    <t>01 1 02 42010</t>
  </si>
  <si>
    <t>01 1 02 42020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</si>
  <si>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  (Предоставление субсидий бюджетным, автономным учреждениям и иным некоммерческим организациям)</t>
  </si>
  <si>
    <t>01 1 02 42150</t>
  </si>
  <si>
    <t>01 1 02 42170</t>
  </si>
  <si>
    <t>Основное мероприятие «Дополнительное образование в сфере культуры»</t>
  </si>
  <si>
    <t>01 1 03 00000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</si>
  <si>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 (Предоставление субсидий бюджетным, автономным учреждениям и иным некоммерческим организациям)</t>
  </si>
  <si>
    <t>01 1 03 00790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</si>
  <si>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</si>
  <si>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</si>
  <si>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</si>
  <si>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 муниципальной программы «Развитие образования, молодежной политики и физической культуры и спорта в муниципальном образовании» (Предоставление субсидий бюджетным, автономным учреждениям и иным некоммерческим организациям)</t>
  </si>
  <si>
    <t>01 1 04 00790</t>
  </si>
  <si>
    <t>01 1 04 42150</t>
  </si>
  <si>
    <t>Основное мероприятие «Проведение мероприятия по организации отдыха детей в каникулярное время»</t>
  </si>
  <si>
    <t>01 1 05 00000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</si>
  <si>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</si>
  <si>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01 1 05 20300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</si>
  <si>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</si>
  <si>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</si>
  <si>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</si>
  <si>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</si>
  <si>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01 2 01 20400</t>
  </si>
  <si>
    <t>Основное мероприятие «Молодежь»</t>
  </si>
  <si>
    <t>01 2 02 00000</t>
  </si>
  <si>
    <t>01 2 02 20500</t>
  </si>
  <si>
    <t>Мероприятия в области молодежной политики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</si>
  <si>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лет, желающих работать в свободное от учебы время (Предоставление субсидий бюджетным, автономным учреждениям и иным некоммерческим организациям)</t>
  </si>
  <si>
    <t>01 2 02 20700</t>
  </si>
  <si>
    <t>Подпрограмма муниципальной программы «Развитие системы защиты прав детей»</t>
  </si>
  <si>
    <t>01 3 00 00000</t>
  </si>
  <si>
    <t xml:space="preserve">Основное мероприятие «Образование и обеспечение деятельности комиссии по делам несовершеннолетних и защите их прав» </t>
  </si>
  <si>
    <t>01 3 02 00000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</si>
  <si>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</si>
  <si>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01 3 02 42120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</si>
  <si>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</si>
  <si>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</si>
  <si>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</si>
  <si>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</si>
  <si>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  (Закупка товаров, работ и услуг для государственных (муниципальных) нужд)</t>
  </si>
  <si>
    <t>01 4 01 20800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</si>
  <si>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</si>
  <si>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</si>
  <si>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</si>
  <si>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</si>
  <si>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системы культурно-досугового обслуживания населения»</t>
  </si>
  <si>
    <t>02 1 02 00000</t>
  </si>
  <si>
    <t>02 1 02 00790</t>
  </si>
  <si>
    <t>03 0 00 00000</t>
  </si>
  <si>
    <t>Подпрограмма муниципальной программы «Развитие и поддержка малого и среднего предпринимательства»</t>
  </si>
  <si>
    <t>03 3 00 00000</t>
  </si>
  <si>
    <t>Основное мероприятие «Развитие и поддержка малого и среднего предпринимательства в муниципальном образовании»</t>
  </si>
  <si>
    <t>03 3 01 00000</t>
  </si>
  <si>
    <t>03 3 01 22000</t>
  </si>
  <si>
    <t>03 3 01 42090</t>
  </si>
  <si>
    <t>04 0 00 00000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</si>
  <si>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</si>
  <si>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</si>
  <si>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</si>
  <si>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</si>
  <si>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муниципального образования (Предоставление субсидий бюджетным, автономным учреждениям и иным некоммерческим организациям)</t>
  </si>
  <si>
    <t>04 1 01 22100</t>
  </si>
  <si>
    <t>Основное мероприятие «Обеспечение мер по гражданской обороне»</t>
  </si>
  <si>
    <t>04 1 02 00000</t>
  </si>
  <si>
    <t>04 1 02 22400</t>
  </si>
  <si>
    <t>04 2 00 00000</t>
  </si>
  <si>
    <t>04 2 01 00000</t>
  </si>
  <si>
    <t>04 2 01 21800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</si>
  <si>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</si>
  <si>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</si>
  <si>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</si>
  <si>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</si>
  <si>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05 0 00 00000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</si>
  <si>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</si>
  <si>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</si>
  <si>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</si>
  <si>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</si>
  <si>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05 1 01 22900</t>
  </si>
  <si>
    <t>05 1 01 23000</t>
  </si>
  <si>
    <t>05 1 01 80510</t>
  </si>
  <si>
    <t>Подпрограмма муниципальной программы «Благоустройство муниципального образования»</t>
  </si>
  <si>
    <t>05 3 00 00000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</si>
  <si>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</si>
  <si>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</si>
  <si>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>05 3 01 41130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</si>
  <si>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</si>
  <si>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</si>
  <si>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</si>
  <si>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</si>
  <si>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05 6 01 42080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</si>
  <si>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</si>
  <si>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</si>
  <si>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</si>
  <si>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</si>
  <si>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06 1 01 00000</t>
  </si>
  <si>
    <t>06 1 01 24100</t>
  </si>
  <si>
    <t>06 1 01 80540</t>
  </si>
  <si>
    <t>06 1 01 41190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</si>
  <si>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</si>
  <si>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</si>
  <si>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</si>
  <si>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администрации муниципального образования»</t>
  </si>
  <si>
    <t>07 1 01 00000</t>
  </si>
  <si>
    <t>Расходы на выплаты по оплате труда и обеспечение функций высшего должностного лица Куньинского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</si>
  <si>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07 1 01 00900</t>
  </si>
  <si>
    <t>07 1 01 25000</t>
  </si>
  <si>
    <t>07 1 01 25500</t>
  </si>
  <si>
    <t>07 1 01 42130</t>
  </si>
  <si>
    <t>07 1 01 42140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</si>
  <si>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</si>
  <si>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</si>
  <si>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r>
      <t>Обеспечение деятельности муниципальных казенных учреждений, субсидии муниципальным бюджетным и автономным учреждениям (Предоставление субсидий бюджетным, автономным учреждениям и иным некоммерческим организациям</t>
    </r>
    <r>
      <rPr>
        <sz val="12"/>
        <color rgb="FF000000"/>
        <rFont val="Times New Roman"/>
        <family val="1"/>
        <charset val="204"/>
      </rPr>
      <t>)</t>
    </r>
  </si>
  <si>
    <t>07 1 02 00790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</si>
  <si>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</si>
  <si>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</si>
  <si>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правовых и организационных мер, направленных на противодействие коррупции"</t>
  </si>
  <si>
    <t>07 2 01 00000</t>
  </si>
  <si>
    <t>Содержание единой дежурно-диспетчерской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</si>
  <si>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07 2 01 26200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</si>
  <si>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</si>
  <si>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</si>
  <si>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«Совершенствование и развитие бюджетного процесса»</t>
  </si>
  <si>
    <t>07 3 01 00000</t>
  </si>
  <si>
    <t>07 3 01 26700</t>
  </si>
  <si>
    <t>Осуществление переданных органам местного самоуправления полномочий по расчету и предоставлению дотаций бюджетам поселений (Межбюджетные трансферты)</t>
  </si>
  <si>
    <t>07 3 01 42110</t>
  </si>
  <si>
    <t>07 3 01 70000</t>
  </si>
  <si>
    <t>Основное мероприятие «Управление муниципальным долгом»</t>
  </si>
  <si>
    <t>07 3 02 00000</t>
  </si>
  <si>
    <r>
      <t>Обслуживание муниципального долга (Обслуживание государственного (муниципального) долга</t>
    </r>
    <r>
      <rPr>
        <sz val="12"/>
        <color rgb="FF000000"/>
        <rFont val="Times New Roman"/>
        <family val="1"/>
        <charset val="204"/>
      </rPr>
      <t>)</t>
    </r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</si>
  <si>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</si>
  <si>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</si>
  <si>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</si>
  <si>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</si>
  <si>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</si>
  <si>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Компенсация расходов по оплате коммунальных услуг работникам проживающим и работающим в сельских населенных пунктах, рабочих поселках (поселках городского типа) (Предоставление субсидий бюджетным, автономным учреждениям и иным некоммерческим организациям)</t>
  </si>
  <si>
    <t>07 4 01 27500</t>
  </si>
  <si>
    <t>07 4 01 27600</t>
  </si>
  <si>
    <t>07 4 01 27800</t>
  </si>
  <si>
    <t>Доплаты к пенсиям муниципальным служащим (Социальное обеспечение и иные выплаты населению)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</si>
  <si>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</si>
  <si>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</si>
  <si>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</si>
  <si>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07 4 02 43040</t>
  </si>
  <si>
    <t xml:space="preserve">Субвенция на осуществление полномочий по первичному воинскому учету на территориях, где отсутствуют военные комиссариаты (Межбюджетные трансферты) </t>
  </si>
  <si>
    <t>07 4 02 51180</t>
  </si>
  <si>
    <t>90 9 00 20001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</si>
  <si>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</si>
  <si>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90 9 03 00900</t>
  </si>
  <si>
    <t>01 1 00 00000</t>
  </si>
  <si>
    <t>01 1 01 0000</t>
  </si>
  <si>
    <t>ИТОГО</t>
  </si>
  <si>
    <t>Проведение  ремонта (реконструкции) и благоустройство  воинских захоронений, памятников и памятных знаков, увековечивающих память погибших при защите Отечества на территории муниципального образования (Межбюджетные трансферты)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</si>
  <si>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населения"(Предоставление субсидий бюджетным, автономным учреждениям и иным некоммерческим организациям)</t>
  </si>
  <si>
    <t>Расходы на воспитание и обучение детей-инвалидов в муниципальных дошкольных  образовательных учреждениях (Предоставление субсидий бюджетным, автономным учреждениям и иным некоммерческим организациям)</t>
  </si>
  <si>
    <t>06 1 01 24200</t>
  </si>
  <si>
    <t>01 1  01 42150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</si>
  <si>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</si>
  <si>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исполнение органами местного самоуправления отдельных государственных полномочий по формированию торгового реестра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</si>
  <si>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</si>
  <si>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(Предоставление субсидий бюджетным, автономным учреждениям и иным некоммерческим организациям)</t>
  </si>
  <si>
    <t xml:space="preserve">90 9 00 20005 </t>
  </si>
  <si>
    <t>05 2 01 23300</t>
  </si>
  <si>
    <t>Подпрограмма муниципальной программы «Энергосбережение и повышение энергетической эффективности»</t>
  </si>
  <si>
    <t>Основное мероприятие «Энергосбережение и повышение энергетической эффективности»</t>
  </si>
  <si>
    <t>05 2 01 00000</t>
  </si>
  <si>
    <t>05 2 00 00000</t>
  </si>
  <si>
    <t>01 3 02 20800</t>
  </si>
  <si>
    <t>Подпрограмма муниципальной программы «Профилактика преступлений, правонарушений и терроризма»</t>
  </si>
  <si>
    <t>Основное мероприятие «Профилактика преступлений, правонарушений и терроризма»</t>
  </si>
  <si>
    <t>Проведение мероприятий по профилактике преступлений, правонарушений и терроризма (Предоставление субсидий бюджетным, автономным учреждениям и иным некоммерческим организациям)</t>
  </si>
  <si>
    <t>04 2 01 21900</t>
  </si>
  <si>
    <t>Выполнение работ по обеспечению сохранности автомобильных дорог общего пользования местного значения и искусственных сооружений на них и приведению их в нормативное состояние, повышению безопасности дорожного движения (Предоставление субсидий бюджетным, автономным учреждениям и иным некоммерческим организациям)</t>
  </si>
  <si>
    <t>Осуществление расходов на содержание и ремонт автомобильных дорог общего пользования местного значения,  расположенных в границах   городского и сельских поселений, искусственных  сооружений на них, приведение их  в нормативное состояние, повышение безопасности дорожного движения (Предоставление субсидий бюджетным, автономным учреждениям и иным некоммерческим организациям)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</si>
  <si>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</si>
  <si>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</si>
  <si>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</si>
  <si>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</si>
  <si>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06 2 01 24800</t>
  </si>
  <si>
    <t>05 1 01 81030</t>
  </si>
  <si>
    <t>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(Капитальные вложения в объекты государственной (муниципальной) собственности)</t>
  </si>
  <si>
    <t>05 2 01 41230</t>
  </si>
  <si>
    <t>07 3 01 70010</t>
  </si>
  <si>
    <t>Страхование жизни и здоровья членов народной дружины по Куньинскому району (Закупка товаров, работ и услуг для государственных (муниципальных) нужд)</t>
  </si>
  <si>
    <t>04 2 01 22700</t>
  </si>
  <si>
    <t>Расходы на создание условий для организации досуга и обеспечения жителей поселений услугами организаций культуры, за счет бюджетов поселений (Предоставление субсидий бюджетным, автономным учреждениям и иным некоммерческим организациям)</t>
  </si>
  <si>
    <t>02 1 02 80590</t>
  </si>
  <si>
    <t>05 1 01 23100</t>
  </si>
  <si>
    <t>Субсидия теплоснабжающим организациям(Иные бюджетные ассигнования)</t>
  </si>
  <si>
    <t>07 4 02 51200</t>
  </si>
  <si>
    <t>Мероприятия по организации и проведению чествования пожилых людей (Закупка товаров, работ и услуг для государственных (муниципальных) нужд)</t>
  </si>
  <si>
    <t>05 3 0200000</t>
  </si>
  <si>
    <t xml:space="preserve">                                                                                     Распределение</t>
  </si>
  <si>
    <t>01 4 01 80550</t>
  </si>
  <si>
    <t>Расходы на обеспечение развития и укрепления матепиально-технической базы муниципальных домов культуры(Предоставление субсидий бюджетным, автономным учреждениям и иным некоммерческим организациям)</t>
  </si>
  <si>
    <t>600</t>
  </si>
  <si>
    <t>02 1 02 L4670</t>
  </si>
  <si>
    <t>01 1 02 W1040</t>
  </si>
  <si>
    <t>01 4 01 W1140</t>
  </si>
  <si>
    <t>05 2 01 W1230</t>
  </si>
  <si>
    <t>Мероприятия патриотической направленности (Закупка товаров, работ и услуг для обеспечения государственных (муниципальных) нужд)</t>
  </si>
  <si>
    <t>Мероприятия в области молодежной политики (Закупка товаров, работ и услуг для обеспечения государственных (муниципальных) нужд)</t>
  </si>
  <si>
    <t>Выполнение государственных полномочий по образованию и обеспечению деятельности комиссий по делам несовершеннолетних и защите их прав  (Закупка товаров, работ и услуг для обеспечения государственных (муниципальных) нужд)</t>
  </si>
  <si>
    <t xml:space="preserve">Организация  рейдов, просвещение родителей, органов системы профилактики безнадзорности и правонарушений несовершеннолетних(Закупка товаров, работ и услуг для обеспечения государственных (муниципальных) нужд) </t>
  </si>
  <si>
    <t>Реализация мероприятий по повышению уровня информированности субъектов малого и среднего предпринимательства и популяризации предпринимательской деятельности (Закупка товаров, работ и услуг для обеспечения государственных (муниципальных) нужд)</t>
  </si>
  <si>
    <t>Мероприятия по гражданской обороне  (Закупка товаров, работ и услуг для обеспечения государственных (муниципальных) нужд)</t>
  </si>
  <si>
    <t>Проведение мероприятий по профилактике преступлений, правонарушений и терроризма (Закупка товаров, работ и услуг для обеспечения государственных (муниципальных) нужд)</t>
  </si>
  <si>
    <t>Проведение мероприятий по уменьшению уровня рецидивной преступности (проведение профилактических рейдов,  распространение наглядной агитации среди осужденных к наказаниям,  контроль над посещением лицами «группы риска» массовых мероприятий (Закупка товаров, работ и услуг для обеспечения государственных (муниципальных) нужд)</t>
  </si>
  <si>
    <t>Мероприятия по осуществлению антинаркотической пропаганды и антинаркотического просвещения (Закупка товаров, работ и услуг для обеспечения государственных (муниципальных) нужд)</t>
  </si>
  <si>
    <t>Осуществление расходов по содержанию имущества, оплата взносов на капитальный ремонт (Закупка товаров, работ и услуг для обеспечения государственных (муниципальных) нужд)</t>
  </si>
  <si>
    <t>Приобретение топлива (угля, дров) в целях подготовки муниципального образования к отопительному сезону (Закупка товаров, работ и услуг для обеспечения государственных (муниципальных) нужд)</t>
  </si>
  <si>
    <t>Улучшение качества водоснабжения и водоотведения населения и объектов жизнеобеспечения собственности  (Закупка товаров, работ и услуг для обеспечения государственных (муниципальных) нужд)</t>
  </si>
  <si>
    <t>Осуществление расходов на содержание объектов водоснабжения городского и сельских поселений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</si>
  <si>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</si>
  <si>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 xml:space="preserve">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 (Закупка товаров, работ и услуг для обеспечения государственных (муниципальных) нужд) </t>
  </si>
  <si>
    <t>Содержание автомобильных дорог общего пользования  и искусственных дорожных сооружений на них (Закупка товаров, работ и услуг для обеспечения государственных (муниципальных) нужд)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</si>
  <si>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</si>
  <si>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Внедрение современных автоматических видеосистем для выявления правонарушений,  замена вышедших из строя ламп и светильников, осуществление контроля за состоянием технических средств организации дорожного движения с целью обеспечения безопасности дорожного движения (Закупка товаров, работ и услуг для обеспечения государственных (муниципальных) нужд)</t>
  </si>
  <si>
    <t>Разработка проекта правил землепользования и застройки территории муниципального образования (Закупка товаров, работ и услуг для обеспечения государственных (муниципальных) нужд)</t>
  </si>
  <si>
    <t>Оценка недвижимости, признание прав регулирования отношений по муниципальной собственности (Закупка товаров, работ и услуг для обеспечения государственных (муниципальных) нужд)</t>
  </si>
  <si>
    <t>Возмещение затрат по коммунальным услугам  (Закупка товаров, работ и услуг для обеспечения государственных (муниципальных) нужд)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</si>
  <si>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(Закупка товаров, работ и услуг для обеспечения государственных (муниципальных) нужд)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</si>
  <si>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</si>
  <si>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Содержание единой дежурно-диспетчерской службы (Закупка товаров, работ и услуг для обеспечения государственных (муниципальных) нужд)</t>
  </si>
  <si>
    <t>Внедрение программно-целевых принципов организации деятельности органов местного самоуправления (Закупка товаров, работ и услуг для обеспечения государственных (муниципальных) нужд)</t>
  </si>
  <si>
    <t>Выплата лицам, удостоенным звания «Почетный гражданин муниципального района»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</si>
  <si>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в присяжные заседатели федеральных судов общей юрисдикции в РФ  (Закупка товаров, работ и услуг для обеспечения государственных (муниципальных) нужд)</t>
  </si>
  <si>
    <t>Расходы по оплате труда и обеспечение функций муниципальных органов аппарата Собрания депутатов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</si>
  <si>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(связанных с участием соответствующего муниципального образования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Российской Федерации и включенных в Календарный план официальных физкультурных мероприятий и спортивных мероприятий Псковской области)(Закупка товаров, работ и услуг для обеспечения государственных (муниципальных) нужд)</t>
  </si>
  <si>
    <t>Осуществление расходов для обеспечения условий развития на территории поселения физической культуры, школьного спорта и массового спорта в соответствии с переданными полномочиями(Закупка товаров, работ и услуг для государственных (муниципальных) нужд)</t>
  </si>
  <si>
    <t>Cофинансирование расходов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 за счет средств бюджета муниципального образования "Куньинский район"(Закупка товаров, работ и услуг для обеспечения государственных (муниципальных) нужд)</t>
  </si>
  <si>
    <t>Условно утвержденные расходы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</si>
  <si>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</si>
  <si>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муниципальных органов контрольно-счетного управления Куньинского района  в рамках непрограммного направления деятельности (Закупка товаров, работ и услуг для обеспечения государственных (муниципальных) нужд)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</si>
  <si>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(Предоставление субсидий бюджетным, автономным учреждениям и иным некоммерческим организациям)</t>
  </si>
  <si>
    <t>01 1 02 42180</t>
  </si>
  <si>
    <t>05 3 02L2990</t>
  </si>
  <si>
    <t xml:space="preserve"> Субсидии на реализацию мероприятий по обеспечению жильем молодых семей (Социальное обеспечение и иные выплаты населению)</t>
  </si>
  <si>
    <t>05 6 01 L4970</t>
  </si>
  <si>
    <t>Обеспечение деятельности контрольно-счетного управления района  за счет средств бюджетов поселений в рамках непрограммного направления деятельности (Закупка товаров, работ и услуг для обеспечения государственных (муниципальных) нужд)</t>
  </si>
  <si>
    <t>Основное мероприятие "Осуществление расходов по муниципальному жилищному фонду"</t>
  </si>
  <si>
    <t>05 6 02 00000</t>
  </si>
  <si>
    <t>Услуги за выполнение начисления, сбора,взыскания и перечисления платы за наем жилых помещений (Закупка товаров, работ и услуг для обеспечения государственных (муниципальных) нужд)</t>
  </si>
  <si>
    <t>05 6 02 23700</t>
  </si>
  <si>
    <t>Расходы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</si>
  <si>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01 1 01 41020</t>
  </si>
  <si>
    <t>Софинансирование расходов  на реализацию мероприятий в рамках основного мероприятия "Увеличение охвата услугами дошкольного образования"(Предоставление субсидий бюджетным, автономным учреждениям и иным некоммерческим организациям)</t>
  </si>
  <si>
    <t>01 1 01 W1020</t>
  </si>
  <si>
    <t>Региональный проект "Успех каждого ребенка"</t>
  </si>
  <si>
    <t>01 1E2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</si>
  <si>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спортом(Предоставление субсидий бюджетным, автономным учреждениям и иным некоммерческим организациям)</t>
  </si>
  <si>
    <t>01 1E2 50970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</si>
  <si>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</si>
  <si>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 xml:space="preserve">01 1 E2 54910
</t>
  </si>
  <si>
    <t>Расходы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</si>
  <si>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дружин"(Закупка товаров, работ и услуг для государственных (муниципальных) нужд)</t>
  </si>
  <si>
    <t>04 2 01 41350</t>
  </si>
  <si>
    <t>04 2 01 W1350</t>
  </si>
  <si>
    <t>Расходы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образованиях"(Закупка товаров, работ и услуг для обеспечения государственных (муниципальных) нужд)</t>
  </si>
  <si>
    <t>Софинансирование расходов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 (Закупка товаров, работ и услуг для обеспечения государственных (муниципальных) нужд)</t>
  </si>
  <si>
    <t>04 1 01 41340</t>
  </si>
  <si>
    <t>04 1 01 W1340</t>
  </si>
  <si>
    <t xml:space="preserve">Региональный проект "Формирование комфортной городской среды"
</t>
  </si>
  <si>
    <t>Основное мероприятие «Ликвидация очагов сорного растения борщевик Сосновского»</t>
  </si>
  <si>
    <t>05 3 03 00000</t>
  </si>
  <si>
    <t>Ликвидация очагов сорного растения борщевик Сосновского(Межбюджетные трансферты)</t>
  </si>
  <si>
    <t>05 3 03 41570</t>
  </si>
  <si>
    <t>Расходы на исполнение судебных актов в рамках непрограммного направления деятельности (Иные бюджетные ассигнования)</t>
  </si>
  <si>
    <t xml:space="preserve">90 9 00 20002 </t>
  </si>
  <si>
    <t>"</t>
  </si>
  <si>
    <t xml:space="preserve"> Расходы на  выплату ежемесячной
денежной компенсации двухразового питания обучающимся с ограниченными возможностями здоровья, осваивающим в муниципальных образовательных организациях образовательные программы начального общего, основного общего или среднего общего образования на дому (Социальное обеспечение и иные выплаты населению)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</si>
  <si>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</si>
  <si>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01 1 02 L3040</t>
  </si>
  <si>
    <t>04 3 01 22500</t>
  </si>
  <si>
    <t>07 1 01 25600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</si>
  <si>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 учреждений  (Предоставление субсидий бюджетным, автономным учреждениям и иным некоммерческим организациям)</t>
  </si>
  <si>
    <t>01 1 02 53030</t>
  </si>
  <si>
    <t>01 1 02 20900</t>
  </si>
  <si>
    <t>Осуществление расходов  на перевозку учащихся на внеклассные мероприятия и итоговую аттестацию (Предоставление субсидий бюджетным, автономным учреждениям и иным некоммерческим организациям)</t>
  </si>
  <si>
    <t>01 4 01 20200</t>
  </si>
  <si>
    <t>Расходы, связанные с проведением и награждением победителей 2-го этапа Конкурса юных инспекторов движения "Безопасное колесо"
среди учащихся средних  общеобразовательных учреждений(Закупка товаров, работ и услуг для обеспечения государственных (муниципальных) нужд)</t>
  </si>
  <si>
    <t>софинансирование мероприятий по энергосбережению и повышению энергетической эффективности в рамках основного мероприятия "Реализация мероприятий Региональной программы газификации Псковской области" за счет средств бюджета муниципального образования "Куньинский район" (Капитальные вложения в объекты государственной (муниципальной) собственности)</t>
  </si>
  <si>
    <t>05 2 01 41390</t>
  </si>
  <si>
    <t>05 2 01 W1390</t>
  </si>
  <si>
    <t>05 2 01 46080</t>
  </si>
  <si>
    <t>05 2 01 W6080</t>
  </si>
  <si>
    <t>Софинансирование капитального ремонта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 (Закупка товаров, работ и услуг для обеспечения государственных (муниципальных) нужд)</t>
  </si>
  <si>
    <t>Софинансирование  расходов  по капитальному ремонту  объектов муниципальной собственности в рамках основного мероприятия «Повышение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сетей(Закупка товаров, работ и услуг для обеспечения государственных (муниципальных) нужд)</t>
  </si>
  <si>
    <t>Субсидии организациям, на возмещение затрат  по производству и выпуску муниципального периодического издания  (Предоставление субсидий бюджетным, автономным учреждениям и иным некоммерческим организациям)</t>
  </si>
  <si>
    <t>072 01 81040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</si>
  <si>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(Предоставление субсидий бюджетным, автономным учреждениям и иным некоммерческим организациям)</t>
  </si>
  <si>
    <t>Реализация мероприятий в рамках основного мероприятия «Реализация мероприятий активной политики и дополнительных мероприятий в сфере занятости населения» (Межбюджетные трансферты)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</si>
  <si>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(Предоставление субсидий бюджетным, автономным учреждениям и иным некоммерческим организациям)</t>
  </si>
  <si>
    <t>Реализация мероприятий, в рамках основного мероприятия «Реализация мероприятий, направленных на снижение напряженности на рынке труда, для особых категорий граждан» (Межбюджетные трансферты)</t>
  </si>
  <si>
    <t xml:space="preserve">Муниципальная программа «Развитие образования, молодежной политики и физической культуры и спорта муниципального образования "Куньинский район" </t>
  </si>
  <si>
    <t xml:space="preserve">Муниципальная программа «Развитие культуры в муниципальном образовании "Куньинский район» </t>
  </si>
  <si>
    <t>02 1 А1 00000</t>
  </si>
  <si>
    <t>02 1 А1 55190</t>
  </si>
  <si>
    <t>400</t>
  </si>
  <si>
    <t>Расходы на государственную поддержку отрасли культуры(в рамках федерального проекта "Культурная среда")(Предоставление субсидий бюджетным, автономным учреждениям и иным некоммерческим организациям)</t>
  </si>
  <si>
    <t>Региональный проект "Творческие люди"</t>
  </si>
  <si>
    <t>02 1 А2 00000</t>
  </si>
  <si>
    <t>02 1 А2 55190</t>
  </si>
  <si>
    <t xml:space="preserve"> 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</si>
  <si>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«Содействие экономическому развитию и инвестиционной привлекательности муниципального образования" Куньинский район"</t>
  </si>
  <si>
    <t>Муниципальная программа «Обеспечение безопасности граждан на территории муниципального образования «Куньинский район»</t>
  </si>
  <si>
    <t xml:space="preserve">Муниципальная программа «Комплексное развитие систем коммунальной инфраструктуры  муниципального образования "Куньинский район" </t>
  </si>
  <si>
    <t xml:space="preserve">Муниципальная программа «Управление и обеспечение деятельности муниципального образования «Куньинский район», создание условий для эффективного управления муниципальными финансами и муниципальным долгом» </t>
  </si>
  <si>
    <t>Региональный проект «Обеспечение качественно нового уровня развития инфраструктуры культуры («Культурная среда»)</t>
  </si>
  <si>
    <t>Иные межбюджетные трансферты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организаций(Предоставление субсидий бюджетным, автономным учреждениям и иным некоммерческим организациям)</t>
  </si>
  <si>
    <t xml:space="preserve">Основное мероприятие «Поддержка добровольческих (волонтерских) и некоммерческих организаций»
</t>
  </si>
  <si>
    <t>02 1 01 00000</t>
  </si>
  <si>
    <t>02 1 01 21000</t>
  </si>
  <si>
    <t>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проектов, в сельской местности» (Предоставление субсидий бюджетным, автономным учреждениям и иным некоммерческим организациям)</t>
  </si>
  <si>
    <t xml:space="preserve"> Расходы на государственную поддержку отрасли культуры (Социальное обеспечение и иные выплаты населению)</t>
  </si>
  <si>
    <t>Осуществление подключения объектов капитального строительства к централизованной системе теплоснабжения (Капитальные вложения в объекты государственной (муниципальной) собственности)</t>
  </si>
  <si>
    <t>05 1 01 23900</t>
  </si>
  <si>
    <t>Расходы на государственную поддержку отрасли культуры(в рамках федерального проекта "Культурная среда") (Капитальные вложения в объекты государственной (муниципальной) собственности)</t>
  </si>
  <si>
    <t>05 6 01 24000</t>
  </si>
  <si>
    <t xml:space="preserve">Осуществление расходов капитального  и текушего ремонта муниципального жилищного фонда  городского и сельских поселений  (Закупка товаров, работ и услуг для обеспечения государственных (муниципальных) нужд) </t>
  </si>
  <si>
    <t>Субсидия для заключения охотохозяйственного соглашения муниципальному унитарному предприятию (Иные бюджетные ассигнования)</t>
  </si>
  <si>
    <t>03 1 01 81050</t>
  </si>
  <si>
    <t>Подпрограмма муниципальной программы « 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</si>
  <si>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</si>
  <si>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</si>
  <si>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Софинансирование расходов на подготовку документов территориального планирования,градостроительного зонирования и документации по планировке территории (Закупка товаров, работ и услуг для обеспечения государственных (муниципальных) нужд)</t>
  </si>
  <si>
    <t>03 1 01 41270</t>
  </si>
  <si>
    <t>03 1 01 W1270</t>
  </si>
  <si>
    <t>03 1 01 00000</t>
  </si>
  <si>
    <t>03 1 00 00000</t>
  </si>
  <si>
    <t>05 1 01 23910</t>
  </si>
  <si>
    <t>Осуществление расходов на приобретение резервных источников снабжения электрической энергией для объектов тепло-водоснабжения (Закупка товаров, работ и услуг для обеспечения государственных (муниципальных) нужд)</t>
  </si>
  <si>
    <t>Расходы на исполнение судебных актов в рамках непрограммного направления деятельности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</si>
  <si>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</si>
  <si>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(Межбюджетные трансферты)</t>
  </si>
  <si>
    <t>01 1 02 20910</t>
  </si>
  <si>
    <t>Расходы на выплату компенсации родителям (законным представителям) по подвозу детей в образовательные организации (Социальное обеспечение и иные выплаты населению)</t>
  </si>
  <si>
    <t>01 1 02 41010</t>
  </si>
  <si>
    <t>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</si>
  <si>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Софинансирование расходов  на развитие сети организаций общего, дополнительного и профессионального образования детей в соответствии с требованиями ФГОС и СанПин (Предоставление субсидий бюджетным, автономным учреждениям и иным некоммерческим организациям)</t>
  </si>
  <si>
    <t>01 1 02 W1010</t>
  </si>
  <si>
    <t xml:space="preserve">Расходы по содержанию, коммунальным услугам незаселенных жилых помещений и неиспользуемых нежилых помещений муниципального жилищного фонда (Закупка товаров, работ и услуг для обеспечения государственных (муниципальных) нужд) </t>
  </si>
  <si>
    <t>05 6 02 23400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</si>
  <si>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(Предоставление субсидий бюджетным, автономным учреждениям и иным некоммерческим организациям)</t>
  </si>
  <si>
    <t>01 1 02 42190</t>
  </si>
  <si>
    <t>Основное мероприятие "Мероприятие по рекультивации объектов размещения отходов, не включенных в Государственный реестр объектов размещения отходов"</t>
  </si>
  <si>
    <t>05 1 02 00000</t>
  </si>
  <si>
    <t>05 1 02 41540</t>
  </si>
  <si>
    <t>Расходы на софинансирование мероприятий по рекультивации объектов размещения отходов, не включенных в Государственный реестр объектов размещения отходов (Капитальные вложения в объекты государственной (муниципальной) собственности)</t>
  </si>
  <si>
    <t>Региональный проект «Чистая вода»</t>
  </si>
  <si>
    <t>Субсидии на строительство и реконструкцию (модернизацию) объектов питьевого водоснабжения (Капитальные вложения в объекты государственной (муниципальной) собственности)</t>
  </si>
  <si>
    <t>05 1 F5 52430</t>
  </si>
  <si>
    <t>05 1 F5 00000</t>
  </si>
  <si>
    <t>Муниципальная программа «Развитие транспортного обслуживания населения на территории муниципального образования» «Куньинский район»</t>
  </si>
  <si>
    <t>Расходы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</si>
  <si>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01 1 02 L7500</t>
  </si>
  <si>
    <t>05 3 F255550</t>
  </si>
  <si>
    <t>05 3 F2 00000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</si>
  <si>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организациях,общедоступного и бесплатного дошкольного, начального общего,основного общего, среднего общего образования, дополнительного образования детей в общеобразовательных организациях области (Закупка товаров, работ и услуг для обеспечения государственных (муниципальных) нужд)</t>
  </si>
  <si>
    <t>Осуществление работ по разработке проекта генерального плана, правил землепользования и застройки поселений(Закупка товаров, работ и услуг для обеспечения государственных (муниципальных) нужд)</t>
  </si>
  <si>
    <t>03 1 01 80560</t>
  </si>
  <si>
    <t>Основное мероприятие «Отлов и содержание животных (собак) без владельцев на территории Псковской области"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</si>
  <si>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</si>
  <si>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области(Закупка товаров, работ и услуг для обеспечения государственных (муниципальных) нужд) </t>
  </si>
  <si>
    <t>05 3 05 00000</t>
  </si>
  <si>
    <t>05 3 05 42200</t>
  </si>
  <si>
    <t>07 4 01 70040</t>
  </si>
  <si>
    <t>Иные межбюджетные трансферты на осуществление единовременной выплаты гражданам РФ, постоянно проживающим на территории муниципальных образований городского и сельских поселений, в связи с празднованием очередной годовщины Победы (Межбюджетные трансферты)</t>
  </si>
  <si>
    <t>Приобретение топлива (угля, дров) для нужд МУП Коммунсервис за счет средств резервного фонда Правительства области (Закупка товаров, работ и услуг для обеспечения государственных (муниципальных) нужд)</t>
  </si>
  <si>
    <t>05 1 01 00010</t>
  </si>
  <si>
    <t>Основное мероприятие «Участие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района»</t>
  </si>
  <si>
    <t>Осуществление расходов по ликвидации несанкционированных свалок (Закупка товаров, работ и услуг для обеспечения государственных (муниципальных) нужд)</t>
  </si>
  <si>
    <t xml:space="preserve">05 1 03 23920 </t>
  </si>
  <si>
    <t xml:space="preserve">05 1 03 00000 </t>
  </si>
  <si>
    <t>Приобретение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</si>
  <si>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>Софинансирование расходов по приобретению оборудования и материалов для модернизации систем коммунальной инфраструктуры (Капитальные вложения в объекты государственной (муниципальной) собственности)</t>
  </si>
  <si>
    <t xml:space="preserve">90 9 00 00010 </t>
  </si>
  <si>
    <t>Расходы по оплате труда и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</si>
  <si>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оплате труда и обеспечение функций органов местного самоуправления (Закупка товаров, работ и услуг для государственных (муниципальных) нужд)</t>
  </si>
  <si>
    <t>Расходы по оплате труда и обеспечение функций органов местного самоуправления (Иные бюджетные ассигнования)</t>
  </si>
  <si>
    <t>01 1 02 20930</t>
  </si>
  <si>
    <t>Выплата ежемесячной денежной компенсации двухразового питания обучающимся с ограниченными возможностями здоровья, осваивающим в  муниципальных образовательных организациях муниципального образования «Куньинский район» образовательные программы начального общего, основного общего или среднего общего образования на дому   (Социальное обеспечение и иные выплаты населению)</t>
  </si>
  <si>
    <t xml:space="preserve">Основное мероприятие «Создание системы навигации и ориентирования в сфере туризма на территории муниципального образования "Куньинский район""
</t>
  </si>
  <si>
    <t>02 1 03 41910</t>
  </si>
  <si>
    <t>200</t>
  </si>
  <si>
    <t>Установка знаков туристской навигации (Закупка товаров, работ и услуг для обеспечения государственных (муниципальных) нужд)</t>
  </si>
  <si>
    <t>02 1 03 00000</t>
  </si>
  <si>
    <t>Софинансирование расходов по установке знаков туристской навигации (Закупка товаров, работ и услуг для обеспечения государственных (муниципальных) нужд)</t>
  </si>
  <si>
    <t>02 1 03 W1910</t>
  </si>
  <si>
    <t xml:space="preserve">Основное мероприятие "Организация и осуществление деятельности по опеке и попечительству в 
отношении несовершеннолетних
</t>
  </si>
  <si>
    <t>01 3 01 00000</t>
  </si>
  <si>
    <t>Расходы на обеспечение жилыми помещениями детей-сирот и детей, оставшихся без попечения  родителей, лиц из числа детей-сирот и детей, оставшихся без попечения  родителей, по договорам найма специализированных жилых помещений (Капитальные вложения в объекты государственной (муниципальной) собственности)</t>
  </si>
  <si>
    <t>01 3 01 R0820</t>
  </si>
  <si>
    <t>Резервный фонд Правительства области  ( обеспечение траурных мероприятий ) (Закупка товаров, работ и услуг для обеспечения государственных (муниципальных) нужд)</t>
  </si>
  <si>
    <t>Предоставление дотаций из бюджетов муниципальных районов на выравнивание бюджетной обеспеченности поселений (Межбюджетные трансферты)</t>
  </si>
  <si>
    <t xml:space="preserve"> Иные межбюджетные трансферты бюджетам поселений из бюджета муниципального района на осуществление части полномочий по решению вопросов местного значения (Межбюджетные трансферты)</t>
  </si>
  <si>
    <t>Создание   условий для осуществления присмотра и ухода за детьми- инвалидами детьми-сиротами и детьми, оставшимися без попечения родителей,  детьми с туберкулезной интоксикацией, детьми граждан Российской Федерации,призванных на военную службу по мобилизации, а также за детьми военнослужащих, принимающих участие в специальной военной операции,  осваивающими образовательные программы дошкольного образования в организациях, осуществляющих образовательную деятельность (Предоставление субсидий бюджетным, автономным учреждениям и иным некоммерческим организациям)</t>
  </si>
  <si>
    <t>Софинансирование мероприятий по организации питания в муниципальных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</si>
  <si>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реализацию мероприятий в рамках основного мероприятия "Развитие и совершенствование института добровольных народных дружин (Социальное обеспечение и иные выплаты населению)</t>
  </si>
  <si>
    <t>Софинансирование расходов на реализацию мероприятий в рамках основного мероприятия "Развитие и совершенствование института добровольных народных дружин"(Социальное обеспечение и иные выплаты населению)</t>
  </si>
  <si>
    <t>Расходы для осуществления отдельных государственных полномочий в сфере увековечения памяти погибших при защите Отечества (Закупка товаров, работ и услуг для обеспечения государственных (муниципальных) нужд)</t>
  </si>
  <si>
    <t>05 3 02 42210</t>
  </si>
  <si>
    <t>Расходы на приобретение дорожной техники (Закупка товаров, работ и услуг для обеспечения государственных (муниципальных) нужд)</t>
  </si>
  <si>
    <t xml:space="preserve">06 1 01 41930
</t>
  </si>
  <si>
    <t>Софинансирование расходов на приобретение дорожной техники (Закупка товаров, работ и услуг для обеспечения государственных (муниципальных) нужд)</t>
  </si>
  <si>
    <t xml:space="preserve">06 1 01 W1930
</t>
  </si>
  <si>
    <t>07 4 02 43030</t>
  </si>
  <si>
    <t>Реализация мероприятий в рамках основного мероприятия «Развитие форм и моделей вовлечения молодежи в трудовую и экономическую деятельность, реализация мер поддержки молодых семей" (Предоставление субсидий бюджетным, автономным учреждениям и иным некоммерческим организациям)</t>
  </si>
  <si>
    <t>Резервный фонд администрации муниципального района в рамках непрограммного направления деятельности (Иные бюджетные ассигнования)</t>
  </si>
  <si>
    <t>%</t>
  </si>
  <si>
    <t>Приложение №4</t>
  </si>
  <si>
    <t>Сумма                 План</t>
  </si>
  <si>
    <t>Факт</t>
  </si>
  <si>
    <t>к  Постановлению Администрации  Куньинского района</t>
  </si>
  <si>
    <t xml:space="preserve">                        « Об утверждении отчета об исполнении бюджета муниципального  образования                   </t>
  </si>
  <si>
    <t>от 17.04.2023 г. № 170</t>
  </si>
  <si>
    <t xml:space="preserve">                                                                                                                    Куньинский район» за 1 квартал 2023 года"                                                                                                                                                                               </t>
  </si>
  <si>
    <t>бюджетных ассигнований по целевым статьям (муниципальным программам   и непрограммным направлениям деятельности), группам видов расходов классификации расходов  бюджета  муниципального образования «Куньинский район»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</si>
</sst>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"/>
    <numFmt numFmtId="166" formatCode="0.000"/>
    <numFmt numFmtId="167" formatCode="0.000000"/>
    <numFmt numFmtId="168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rgb="FFFF00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6">
    <xf numFmtId="0" fontId="0" fillId="0" borderId="0" xfId="0"/>
    <xf numFmtId="0" fontId="5" fillId="0" borderId="0" xfId="0" applyFont="1"/>
    <xf numFmtId="0" fontId="0" fillId="0" borderId="2" xfId="0" applyBorder="1"/>
    <xf numFmtId="0" fontId="10" fillId="0" borderId="2" xfId="0" applyFont="1" applyBorder="1" applyAlignment="1">
      <alignment horizontal="right"/>
    </xf>
    <xf numFmtId="0" fontId="11" fillId="0" borderId="2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wrapText="1"/>
    </xf>
    <xf numFmtId="0" fontId="2" fillId="0" borderId="2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2" xfId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1" applyFont="1" applyBorder="1" applyAlignment="1" applyProtection="1">
      <alignment horizontal="justify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16" fillId="0" borderId="6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justify" vertical="top" wrapText="1"/>
    </xf>
    <xf numFmtId="0" fontId="9" fillId="2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justify" vertical="top" wrapText="1"/>
    </xf>
    <xf numFmtId="0" fontId="11" fillId="3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justify" wrapText="1"/>
    </xf>
    <xf numFmtId="0" fontId="9" fillId="0" borderId="8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center" wrapText="1"/>
    </xf>
    <xf numFmtId="0" fontId="9" fillId="2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2" borderId="7" xfId="0" applyFont="1" applyFill="1" applyBorder="1" applyAlignment="1">
      <alignment horizontal="left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11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justify" wrapText="1"/>
    </xf>
    <xf numFmtId="0" fontId="15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wrapText="1"/>
    </xf>
    <xf numFmtId="0" fontId="17" fillId="0" borderId="7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vertical="center"/>
    </xf>
    <xf numFmtId="0" fontId="9" fillId="0" borderId="0" xfId="0" applyFont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6" fillId="2" borderId="6" xfId="0" applyFont="1" applyFill="1" applyBorder="1" applyAlignment="1">
      <alignment horizontal="left" wrapText="1"/>
    </xf>
    <xf numFmtId="166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wrapText="1"/>
    </xf>
    <xf numFmtId="0" fontId="17" fillId="0" borderId="2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164" fontId="21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18" fillId="0" borderId="2" xfId="0" applyFont="1" applyBorder="1"/>
    <xf numFmtId="0" fontId="3" fillId="0" borderId="2" xfId="0" applyFont="1" applyBorder="1" applyAlignment="1">
      <alignment wrapText="1"/>
    </xf>
    <xf numFmtId="0" fontId="19" fillId="0" borderId="2" xfId="0" applyFont="1" applyBorder="1"/>
    <xf numFmtId="0" fontId="18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2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1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/>
    </xf>
    <xf numFmtId="49" fontId="9" fillId="0" borderId="2" xfId="0" applyNumberFormat="1" applyFont="1" applyFill="1" applyBorder="1"/>
    <xf numFmtId="49" fontId="9" fillId="0" borderId="15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9" fillId="0" borderId="15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left" wrapText="1"/>
    </xf>
    <xf numFmtId="0" fontId="9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9" fontId="9" fillId="0" borderId="13" xfId="0" applyNumberFormat="1" applyFont="1" applyFill="1" applyBorder="1"/>
    <xf numFmtId="0" fontId="9" fillId="0" borderId="10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68" fontId="1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457200</xdr:colOff>
      <xdr:row>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667375" y="2114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8"/>
  <sheetViews>
    <sheetView tabSelected="1" topLeftCell="A233" zoomScale="93" zoomScaleNormal="93" workbookViewId="0">
      <selection activeCell="H6" sqref="H6"/>
    </sheetView>
  </sheetViews>
  <sheetFormatPr defaultRowHeight="15" x14ac:dyDescent="0.25"/>
  <cols>
    <col min="1" max="1" width="40.7109375" customWidth="1"/>
    <col min="2" max="2" width="16.42578125" customWidth="1"/>
    <col min="3" max="3" width="7" customWidth="1"/>
    <col min="4" max="4" width="18" customWidth="1"/>
    <col min="5" max="5" width="18.5703125" customWidth="1"/>
    <col min="6" max="6" width="19.140625" customWidth="1"/>
  </cols>
  <sheetData>
    <row r="1" spans="1:8" x14ac:dyDescent="0.25">
      <c r="B1" s="1"/>
      <c r="C1" s="223" t="s">
        <v>432</v>
      </c>
      <c r="D1" s="223"/>
      <c r="E1" s="223"/>
      <c r="F1" s="223"/>
    </row>
    <row r="2" spans="1:8" x14ac:dyDescent="0.25">
      <c r="B2" s="224" t="s">
        <v>435</v>
      </c>
      <c r="C2" s="224"/>
      <c r="D2" s="224"/>
      <c r="E2" s="224"/>
      <c r="F2" s="224"/>
      <c r="G2" s="222"/>
      <c r="H2" s="222"/>
    </row>
    <row r="3" spans="1:8" x14ac:dyDescent="0.25">
      <c r="B3" s="224" t="s">
        <v>436</v>
      </c>
      <c r="C3" s="224"/>
      <c r="D3" s="224"/>
      <c r="E3" s="224"/>
      <c r="F3" s="224"/>
      <c r="G3" s="53"/>
      <c r="H3" s="53"/>
    </row>
    <row r="4" spans="1:8" x14ac:dyDescent="0.25">
      <c r="A4" s="222" t="s">
        <v>438</v>
      </c>
      <c r="B4" s="224"/>
      <c r="C4" s="224"/>
      <c r="D4" s="224"/>
      <c r="E4" s="224"/>
      <c r="F4" s="224"/>
      <c r="G4" s="53"/>
      <c r="H4" s="53"/>
    </row>
    <row r="5" spans="1:8" x14ac:dyDescent="0.25">
      <c r="B5" s="1"/>
      <c r="C5" s="225" t="s">
        <v>437</v>
      </c>
      <c r="D5" s="225"/>
      <c r="E5" s="225"/>
      <c r="F5" s="225"/>
    </row>
    <row r="6" spans="1:8" x14ac:dyDescent="0.25">
      <c r="B6" s="1"/>
      <c r="C6" s="216"/>
      <c r="D6" s="216"/>
      <c r="E6" s="216"/>
      <c r="F6" s="216"/>
    </row>
    <row r="7" spans="1:8" x14ac:dyDescent="0.25">
      <c r="A7" s="93" t="s">
        <v>214</v>
      </c>
      <c r="B7" s="93"/>
      <c r="C7" s="93"/>
      <c r="D7" s="88"/>
      <c r="E7" s="88"/>
    </row>
    <row r="8" spans="1:8" ht="41.25" customHeight="1" x14ac:dyDescent="0.25">
      <c r="A8" s="217" t="s">
        <v>439</v>
      </c>
      <c r="B8" s="217"/>
      <c r="C8" s="217"/>
      <c r="D8" s="217"/>
      <c r="E8" s="217"/>
      <c r="F8" s="217"/>
    </row>
    <row r="10" spans="1:8" ht="15.75" thickBot="1" x14ac:dyDescent="0.3"/>
    <row r="11" spans="1:8" ht="31.5" customHeight="1" x14ac:dyDescent="0.25">
      <c r="A11" s="14" t="s">
        <v>0</v>
      </c>
      <c r="B11" s="28" t="s">
        <v>1</v>
      </c>
      <c r="C11" s="29" t="s">
        <v>2</v>
      </c>
      <c r="D11" s="29" t="s">
        <v>433</v>
      </c>
      <c r="E11" s="29" t="s">
        <v>434</v>
      </c>
      <c r="F11" s="29" t="s">
        <v>431</v>
      </c>
    </row>
    <row r="12" spans="1:8" ht="81.75" customHeight="1" x14ac:dyDescent="0.25">
      <c r="A12" s="15" t="s">
        <v>316</v>
      </c>
      <c r="B12" s="173">
        <v>100000000</v>
      </c>
      <c r="C12" s="172"/>
      <c r="D12" s="32">
        <f>D13+D55+D62+D69</f>
        <v>122412.32356999999</v>
      </c>
      <c r="E12" s="32">
        <f>E13+E55+E62+E69</f>
        <v>22155.048200000001</v>
      </c>
      <c r="F12" s="203">
        <f>E12/D12*100</f>
        <v>18.098707347329217</v>
      </c>
    </row>
    <row r="13" spans="1:8" ht="59.25" customHeight="1" x14ac:dyDescent="0.25">
      <c r="A13" s="22" t="s">
        <v>3</v>
      </c>
      <c r="B13" s="33" t="s">
        <v>171</v>
      </c>
      <c r="C13" s="23"/>
      <c r="D13" s="31">
        <f>D14+D24+D47+D50+D53+D44</f>
        <v>120352.00257</v>
      </c>
      <c r="E13" s="31">
        <f t="shared" ref="E13" si="0">E14+E24+E47+E50+E53+E44</f>
        <v>21337.17052</v>
      </c>
      <c r="F13" s="203">
        <f t="shared" ref="F13:F76" si="1">E13/D13*100</f>
        <v>17.728970074751953</v>
      </c>
    </row>
    <row r="14" spans="1:8" ht="31.5" customHeight="1" x14ac:dyDescent="0.25">
      <c r="A14" s="218" t="s">
        <v>4</v>
      </c>
      <c r="B14" s="219" t="s">
        <v>172</v>
      </c>
      <c r="C14" s="220"/>
      <c r="D14" s="221">
        <f>D16+D19+D21+D22+D23+D20+D17+D18</f>
        <v>24155.189330000001</v>
      </c>
      <c r="E14" s="221">
        <f t="shared" ref="E14" si="2">E16+E19+E21+E22+E23+E20</f>
        <v>5132.0178900000001</v>
      </c>
      <c r="F14" s="203">
        <f t="shared" si="1"/>
        <v>21.246026350231055</v>
      </c>
    </row>
    <row r="15" spans="1:8" ht="0.75" customHeight="1" x14ac:dyDescent="0.25">
      <c r="A15" s="218"/>
      <c r="B15" s="219"/>
      <c r="C15" s="220"/>
      <c r="D15" s="221"/>
      <c r="E15" s="221"/>
      <c r="F15" s="203" t="e">
        <f t="shared" si="1"/>
        <v>#DIV/0!</v>
      </c>
    </row>
    <row r="16" spans="1:8" ht="181.5" customHeight="1" x14ac:dyDescent="0.25">
      <c r="A16" s="181" t="s">
        <v>5</v>
      </c>
      <c r="B16" s="24" t="s">
        <v>6</v>
      </c>
      <c r="C16" s="24">
        <v>600</v>
      </c>
      <c r="D16" s="24">
        <v>8282.1893299999992</v>
      </c>
      <c r="E16" s="73">
        <v>2126.17389</v>
      </c>
      <c r="F16" s="203">
        <f t="shared" si="1"/>
        <v>25.671640737534311</v>
      </c>
    </row>
    <row r="17" spans="1:6" ht="125.25" customHeight="1" x14ac:dyDescent="0.25">
      <c r="A17" s="125" t="s">
        <v>266</v>
      </c>
      <c r="B17" s="75" t="s">
        <v>267</v>
      </c>
      <c r="C17" s="105">
        <v>600</v>
      </c>
      <c r="D17" s="105"/>
      <c r="E17" s="105"/>
      <c r="F17" s="203"/>
    </row>
    <row r="18" spans="1:6" ht="125.25" customHeight="1" x14ac:dyDescent="0.25">
      <c r="A18" s="125" t="s">
        <v>268</v>
      </c>
      <c r="B18" s="75" t="s">
        <v>269</v>
      </c>
      <c r="C18" s="105">
        <v>600</v>
      </c>
      <c r="D18" s="105"/>
      <c r="E18" s="105"/>
      <c r="F18" s="203"/>
    </row>
    <row r="19" spans="1:6" ht="282" customHeight="1" x14ac:dyDescent="0.25">
      <c r="A19" s="120" t="s">
        <v>418</v>
      </c>
      <c r="B19" s="204" t="s">
        <v>7</v>
      </c>
      <c r="C19" s="24">
        <v>600</v>
      </c>
      <c r="D19" s="24">
        <v>129</v>
      </c>
      <c r="E19" s="72">
        <v>30.76</v>
      </c>
      <c r="F19" s="203">
        <f t="shared" si="1"/>
        <v>23.844961240310077</v>
      </c>
    </row>
    <row r="20" spans="1:6" ht="205.5" customHeight="1" x14ac:dyDescent="0.25">
      <c r="A20" s="181" t="s">
        <v>181</v>
      </c>
      <c r="B20" s="24" t="s">
        <v>8</v>
      </c>
      <c r="C20" s="24">
        <v>600</v>
      </c>
      <c r="D20" s="24">
        <v>13963</v>
      </c>
      <c r="E20" s="73">
        <v>2685.5</v>
      </c>
      <c r="F20" s="203">
        <f t="shared" si="1"/>
        <v>19.232972856835922</v>
      </c>
    </row>
    <row r="21" spans="1:6" ht="159.75" customHeight="1" x14ac:dyDescent="0.25">
      <c r="A21" s="5" t="s">
        <v>9</v>
      </c>
      <c r="B21" s="24" t="s">
        <v>10</v>
      </c>
      <c r="C21" s="24">
        <v>600</v>
      </c>
      <c r="D21" s="24">
        <v>1211</v>
      </c>
      <c r="E21" s="72">
        <v>205</v>
      </c>
      <c r="F21" s="203">
        <f t="shared" si="1"/>
        <v>16.928158546655656</v>
      </c>
    </row>
    <row r="22" spans="1:6" ht="129.75" customHeight="1" x14ac:dyDescent="0.25">
      <c r="A22" s="5" t="s">
        <v>11</v>
      </c>
      <c r="B22" s="24" t="s">
        <v>178</v>
      </c>
      <c r="C22" s="24">
        <v>600</v>
      </c>
      <c r="D22" s="24">
        <v>323</v>
      </c>
      <c r="E22" s="72">
        <v>48.384</v>
      </c>
      <c r="F22" s="203">
        <f t="shared" si="1"/>
        <v>14.979566563467491</v>
      </c>
    </row>
    <row r="23" spans="1:6" ht="110.25" x14ac:dyDescent="0.25">
      <c r="A23" s="83" t="s">
        <v>176</v>
      </c>
      <c r="B23" s="24" t="s">
        <v>12</v>
      </c>
      <c r="C23" s="24">
        <v>600</v>
      </c>
      <c r="D23" s="24">
        <v>247</v>
      </c>
      <c r="E23" s="24">
        <v>36.200000000000003</v>
      </c>
      <c r="F23" s="203">
        <f t="shared" si="1"/>
        <v>14.65587044534413</v>
      </c>
    </row>
    <row r="24" spans="1:6" ht="36" customHeight="1" x14ac:dyDescent="0.25">
      <c r="A24" s="5" t="s">
        <v>13</v>
      </c>
      <c r="B24" s="24" t="s">
        <v>14</v>
      </c>
      <c r="C24" s="24"/>
      <c r="D24" s="138">
        <f>D27+D28+D31+D37+D38+D39+D25+D32+D43+D40+D41+D42+D33+D34+D35+D29+D30+D26+D36</f>
        <v>87109.782200000001</v>
      </c>
      <c r="E24" s="138">
        <f t="shared" ref="E24" si="3">E27+E28+E31+E37+E38+E39+E25+E32+E43+E40+E41+E42+E33+E34+E35+E29+E30+E26+E36</f>
        <v>14212.71715</v>
      </c>
      <c r="F24" s="203">
        <f t="shared" si="1"/>
        <v>16.315868081690603</v>
      </c>
    </row>
    <row r="25" spans="1:6" ht="230.25" customHeight="1" x14ac:dyDescent="0.25">
      <c r="A25" s="10" t="s">
        <v>182</v>
      </c>
      <c r="B25" s="24" t="s">
        <v>21</v>
      </c>
      <c r="C25" s="24">
        <v>600</v>
      </c>
      <c r="D25" s="73">
        <v>42415</v>
      </c>
      <c r="E25" s="73">
        <v>7976.45</v>
      </c>
      <c r="F25" s="203">
        <f t="shared" si="1"/>
        <v>18.805729105269361</v>
      </c>
    </row>
    <row r="26" spans="1:6" ht="230.25" customHeight="1" x14ac:dyDescent="0.25">
      <c r="A26" s="10" t="s">
        <v>380</v>
      </c>
      <c r="B26" s="175" t="s">
        <v>21</v>
      </c>
      <c r="C26" s="175">
        <v>200</v>
      </c>
      <c r="D26" s="73">
        <v>1131</v>
      </c>
      <c r="E26" s="73"/>
      <c r="F26" s="203">
        <f t="shared" si="1"/>
        <v>0</v>
      </c>
    </row>
    <row r="27" spans="1:6" ht="174.75" customHeight="1" x14ac:dyDescent="0.25">
      <c r="A27" s="64" t="s">
        <v>15</v>
      </c>
      <c r="B27" s="24" t="s">
        <v>16</v>
      </c>
      <c r="C27" s="24">
        <v>600</v>
      </c>
      <c r="D27" s="24">
        <v>14105.61441</v>
      </c>
      <c r="E27" s="73">
        <v>3942.8661200000001</v>
      </c>
      <c r="F27" s="203">
        <f t="shared" si="1"/>
        <v>27.952459250585736</v>
      </c>
    </row>
    <row r="28" spans="1:6" ht="99" customHeight="1" x14ac:dyDescent="0.25">
      <c r="A28" s="157" t="s">
        <v>17</v>
      </c>
      <c r="B28" s="5" t="s">
        <v>18</v>
      </c>
      <c r="C28" s="24">
        <v>600</v>
      </c>
      <c r="D28" s="24">
        <v>843.08199999999999</v>
      </c>
      <c r="E28" s="72">
        <v>67.8</v>
      </c>
      <c r="F28" s="203">
        <f t="shared" si="1"/>
        <v>8.0419223752849653</v>
      </c>
    </row>
    <row r="29" spans="1:6" ht="123.6" customHeight="1" x14ac:dyDescent="0.25">
      <c r="A29" s="157" t="s">
        <v>360</v>
      </c>
      <c r="B29" s="56" t="s">
        <v>359</v>
      </c>
      <c r="C29" s="158">
        <v>600</v>
      </c>
      <c r="D29" s="158"/>
      <c r="E29" s="158"/>
      <c r="F29" s="203"/>
    </row>
    <row r="30" spans="1:6" ht="123.6" customHeight="1" x14ac:dyDescent="0.25">
      <c r="A30" s="157" t="s">
        <v>361</v>
      </c>
      <c r="B30" s="56" t="s">
        <v>362</v>
      </c>
      <c r="C30" s="158">
        <v>600</v>
      </c>
      <c r="D30" s="158"/>
      <c r="E30" s="158"/>
      <c r="F30" s="203"/>
    </row>
    <row r="31" spans="1:6" ht="97.5" customHeight="1" x14ac:dyDescent="0.25">
      <c r="A31" s="11" t="s">
        <v>19</v>
      </c>
      <c r="B31" s="214" t="s">
        <v>20</v>
      </c>
      <c r="C31" s="24">
        <v>600</v>
      </c>
      <c r="D31" s="24">
        <v>1823</v>
      </c>
      <c r="E31" s="73">
        <v>164.7</v>
      </c>
      <c r="F31" s="203">
        <f t="shared" si="1"/>
        <v>9.0345584201865048</v>
      </c>
    </row>
    <row r="32" spans="1:6" ht="99.75" customHeight="1" x14ac:dyDescent="0.25">
      <c r="A32" s="135" t="s">
        <v>419</v>
      </c>
      <c r="B32" s="214" t="s">
        <v>219</v>
      </c>
      <c r="C32" s="86">
        <v>600</v>
      </c>
      <c r="D32" s="86">
        <v>174.94038</v>
      </c>
      <c r="E32" s="73">
        <v>16.39226</v>
      </c>
      <c r="F32" s="203">
        <f t="shared" si="1"/>
        <v>9.3701980068866888</v>
      </c>
    </row>
    <row r="33" spans="1:6" ht="207" customHeight="1" x14ac:dyDescent="0.25">
      <c r="A33" s="10" t="s">
        <v>365</v>
      </c>
      <c r="B33" s="56" t="s">
        <v>366</v>
      </c>
      <c r="C33" s="136">
        <v>600</v>
      </c>
      <c r="D33" s="136">
        <v>415</v>
      </c>
      <c r="E33" s="143"/>
      <c r="F33" s="203">
        <f t="shared" si="1"/>
        <v>0</v>
      </c>
    </row>
    <row r="34" spans="1:6" ht="105.6" customHeight="1" x14ac:dyDescent="0.25">
      <c r="A34" s="10" t="s">
        <v>300</v>
      </c>
      <c r="B34" s="75" t="s">
        <v>299</v>
      </c>
      <c r="C34" s="136">
        <v>600</v>
      </c>
      <c r="D34" s="136">
        <v>298</v>
      </c>
      <c r="E34" s="136">
        <v>35.681939999999997</v>
      </c>
      <c r="F34" s="203">
        <f t="shared" si="1"/>
        <v>11.973805369127517</v>
      </c>
    </row>
    <row r="35" spans="1:6" ht="85.5" customHeight="1" x14ac:dyDescent="0.25">
      <c r="A35" s="44" t="s">
        <v>358</v>
      </c>
      <c r="B35" s="75" t="s">
        <v>357</v>
      </c>
      <c r="C35" s="156">
        <v>300</v>
      </c>
      <c r="D35" s="156">
        <v>131.25</v>
      </c>
      <c r="E35" s="156">
        <v>13.7</v>
      </c>
      <c r="F35" s="203">
        <f t="shared" si="1"/>
        <v>10.438095238095238</v>
      </c>
    </row>
    <row r="36" spans="1:6" ht="175.5" customHeight="1" x14ac:dyDescent="0.25">
      <c r="A36" s="162" t="s">
        <v>403</v>
      </c>
      <c r="B36" s="75" t="s">
        <v>402</v>
      </c>
      <c r="C36" s="187">
        <v>300</v>
      </c>
      <c r="D36" s="187">
        <v>0</v>
      </c>
      <c r="E36" s="143"/>
      <c r="F36" s="203"/>
    </row>
    <row r="37" spans="1:6" ht="129" customHeight="1" x14ac:dyDescent="0.25">
      <c r="A37" s="133" t="s">
        <v>297</v>
      </c>
      <c r="B37" s="5" t="s">
        <v>22</v>
      </c>
      <c r="C37" s="24">
        <v>600</v>
      </c>
      <c r="D37" s="24">
        <v>502</v>
      </c>
      <c r="E37" s="72">
        <v>78.2</v>
      </c>
      <c r="F37" s="203">
        <f t="shared" si="1"/>
        <v>15.577689243027889</v>
      </c>
    </row>
    <row r="38" spans="1:6" ht="129" customHeight="1" x14ac:dyDescent="0.25">
      <c r="A38" s="5" t="s">
        <v>23</v>
      </c>
      <c r="B38" s="214" t="s">
        <v>24</v>
      </c>
      <c r="C38" s="24">
        <v>600</v>
      </c>
      <c r="D38" s="24">
        <v>968</v>
      </c>
      <c r="E38" s="72">
        <v>155.904</v>
      </c>
      <c r="F38" s="203">
        <f t="shared" si="1"/>
        <v>16.105785123966943</v>
      </c>
    </row>
    <row r="39" spans="1:6" ht="157.9" customHeight="1" x14ac:dyDescent="0.25">
      <c r="A39" s="101" t="s">
        <v>256</v>
      </c>
      <c r="B39" s="214" t="s">
        <v>25</v>
      </c>
      <c r="C39" s="24">
        <v>600</v>
      </c>
      <c r="D39" s="24">
        <v>50</v>
      </c>
      <c r="E39" s="24"/>
      <c r="F39" s="203">
        <f t="shared" si="1"/>
        <v>0</v>
      </c>
    </row>
    <row r="40" spans="1:6" ht="172.9" customHeight="1" x14ac:dyDescent="0.25">
      <c r="A40" s="120" t="s">
        <v>292</v>
      </c>
      <c r="B40" s="215" t="s">
        <v>257</v>
      </c>
      <c r="C40" s="73">
        <v>300</v>
      </c>
      <c r="D40" s="73">
        <v>0</v>
      </c>
      <c r="E40" s="143">
        <v>0</v>
      </c>
      <c r="F40" s="203"/>
    </row>
    <row r="41" spans="1:6" ht="151.9" customHeight="1" x14ac:dyDescent="0.25">
      <c r="A41" s="4" t="s">
        <v>331</v>
      </c>
      <c r="B41" s="56" t="s">
        <v>298</v>
      </c>
      <c r="C41" s="119">
        <v>600</v>
      </c>
      <c r="D41" s="119">
        <v>4609</v>
      </c>
      <c r="E41" s="73">
        <v>1132.74</v>
      </c>
      <c r="F41" s="203">
        <f t="shared" si="1"/>
        <v>24.576697765241917</v>
      </c>
    </row>
    <row r="42" spans="1:6" ht="129.75" customHeight="1" x14ac:dyDescent="0.25">
      <c r="A42" s="132" t="s">
        <v>293</v>
      </c>
      <c r="B42" s="56" t="s">
        <v>294</v>
      </c>
      <c r="C42" s="131">
        <v>600</v>
      </c>
      <c r="D42" s="131">
        <v>3223.2323200000001</v>
      </c>
      <c r="E42" s="73">
        <v>628.28282999999999</v>
      </c>
      <c r="F42" s="203">
        <f t="shared" si="1"/>
        <v>19.492322228886064</v>
      </c>
    </row>
    <row r="43" spans="1:6" ht="91.9" customHeight="1" x14ac:dyDescent="0.25">
      <c r="A43" s="176" t="s">
        <v>376</v>
      </c>
      <c r="B43" s="121" t="s">
        <v>377</v>
      </c>
      <c r="C43" s="105">
        <v>600</v>
      </c>
      <c r="D43" s="105">
        <v>16420.663089999998</v>
      </c>
      <c r="E43" s="105">
        <v>0</v>
      </c>
      <c r="F43" s="203">
        <f t="shared" si="1"/>
        <v>0</v>
      </c>
    </row>
    <row r="44" spans="1:6" ht="45.75" customHeight="1" x14ac:dyDescent="0.25">
      <c r="A44" s="63" t="s">
        <v>270</v>
      </c>
      <c r="B44" s="106" t="s">
        <v>271</v>
      </c>
      <c r="C44" s="73"/>
      <c r="D44" s="73">
        <f>D45+D46</f>
        <v>0</v>
      </c>
      <c r="E44" s="73">
        <f t="shared" ref="E44" si="4">E45+E46</f>
        <v>0</v>
      </c>
      <c r="F44" s="203"/>
    </row>
    <row r="45" spans="1:6" ht="113.25" customHeight="1" x14ac:dyDescent="0.25">
      <c r="A45" s="51" t="s">
        <v>272</v>
      </c>
      <c r="B45" s="47" t="s">
        <v>273</v>
      </c>
      <c r="C45" s="73">
        <v>600</v>
      </c>
      <c r="D45" s="73"/>
      <c r="E45" s="137">
        <v>0</v>
      </c>
      <c r="F45" s="203"/>
    </row>
    <row r="46" spans="1:6" ht="131.25" customHeight="1" x14ac:dyDescent="0.25">
      <c r="A46" s="51" t="s">
        <v>274</v>
      </c>
      <c r="B46" s="107" t="s">
        <v>275</v>
      </c>
      <c r="C46" s="73">
        <v>600</v>
      </c>
      <c r="D46" s="73"/>
      <c r="E46" s="137">
        <v>0</v>
      </c>
      <c r="F46" s="203"/>
    </row>
    <row r="47" spans="1:6" ht="54" customHeight="1" x14ac:dyDescent="0.25">
      <c r="A47" s="5" t="s">
        <v>26</v>
      </c>
      <c r="B47" s="5" t="s">
        <v>27</v>
      </c>
      <c r="C47" s="6"/>
      <c r="D47" s="24">
        <f>D48+D49</f>
        <v>2494.1840400000001</v>
      </c>
      <c r="E47" s="163">
        <f t="shared" ref="E47" si="5">E48+E49</f>
        <v>461.68991</v>
      </c>
      <c r="F47" s="203">
        <f t="shared" si="1"/>
        <v>18.51065930162876</v>
      </c>
    </row>
    <row r="48" spans="1:6" ht="195" customHeight="1" x14ac:dyDescent="0.25">
      <c r="A48" s="5" t="s">
        <v>28</v>
      </c>
      <c r="B48" s="5" t="s">
        <v>29</v>
      </c>
      <c r="C48" s="24">
        <v>600</v>
      </c>
      <c r="D48" s="24">
        <v>2463.6240400000002</v>
      </c>
      <c r="E48" s="72">
        <v>461.68991</v>
      </c>
      <c r="F48" s="203">
        <f t="shared" si="1"/>
        <v>18.740274591572824</v>
      </c>
    </row>
    <row r="49" spans="1:6" ht="128.25" customHeight="1" x14ac:dyDescent="0.25">
      <c r="A49" s="5" t="s">
        <v>23</v>
      </c>
      <c r="B49" s="5" t="s">
        <v>30</v>
      </c>
      <c r="C49" s="24">
        <v>600</v>
      </c>
      <c r="D49" s="24">
        <v>30.56</v>
      </c>
      <c r="E49" s="72"/>
      <c r="F49" s="203">
        <f t="shared" si="1"/>
        <v>0</v>
      </c>
    </row>
    <row r="50" spans="1:6" ht="51" customHeight="1" x14ac:dyDescent="0.25">
      <c r="A50" s="16" t="s">
        <v>31</v>
      </c>
      <c r="B50" s="5" t="s">
        <v>32</v>
      </c>
      <c r="C50" s="6"/>
      <c r="D50" s="90">
        <f>D51+D52</f>
        <v>6518.8469999999998</v>
      </c>
      <c r="E50" s="163">
        <f t="shared" ref="E50" si="6">E51+E52</f>
        <v>1530.74557</v>
      </c>
      <c r="F50" s="203">
        <f t="shared" si="1"/>
        <v>23.481845332464466</v>
      </c>
    </row>
    <row r="51" spans="1:6" ht="207.75" customHeight="1" x14ac:dyDescent="0.25">
      <c r="A51" s="5" t="s">
        <v>33</v>
      </c>
      <c r="B51" s="5" t="s">
        <v>34</v>
      </c>
      <c r="C51" s="24">
        <v>600</v>
      </c>
      <c r="D51" s="24">
        <v>6442.4070000000002</v>
      </c>
      <c r="E51" s="72">
        <v>1517.30557</v>
      </c>
      <c r="F51" s="203">
        <f t="shared" si="1"/>
        <v>23.551842812787207</v>
      </c>
    </row>
    <row r="52" spans="1:6" ht="132.75" customHeight="1" x14ac:dyDescent="0.25">
      <c r="A52" s="5" t="s">
        <v>23</v>
      </c>
      <c r="B52" s="5" t="s">
        <v>35</v>
      </c>
      <c r="C52" s="24">
        <v>600</v>
      </c>
      <c r="D52" s="24">
        <v>76.44</v>
      </c>
      <c r="E52" s="72">
        <v>13.44</v>
      </c>
      <c r="F52" s="203">
        <f t="shared" si="1"/>
        <v>17.58241758241758</v>
      </c>
    </row>
    <row r="53" spans="1:6" ht="48" customHeight="1" x14ac:dyDescent="0.25">
      <c r="A53" s="16" t="s">
        <v>36</v>
      </c>
      <c r="B53" s="5" t="s">
        <v>37</v>
      </c>
      <c r="C53" s="6"/>
      <c r="D53" s="24">
        <f t="shared" ref="D53:E53" si="7">D54</f>
        <v>74</v>
      </c>
      <c r="E53" s="24">
        <f t="shared" si="7"/>
        <v>0</v>
      </c>
      <c r="F53" s="203">
        <f t="shared" si="1"/>
        <v>0</v>
      </c>
    </row>
    <row r="54" spans="1:6" ht="81" customHeight="1" x14ac:dyDescent="0.25">
      <c r="A54" s="118" t="s">
        <v>38</v>
      </c>
      <c r="B54" s="5" t="s">
        <v>39</v>
      </c>
      <c r="C54" s="24">
        <v>600</v>
      </c>
      <c r="D54" s="24">
        <v>74</v>
      </c>
      <c r="E54" s="72"/>
      <c r="F54" s="203">
        <f t="shared" si="1"/>
        <v>0</v>
      </c>
    </row>
    <row r="55" spans="1:6" ht="33.75" customHeight="1" x14ac:dyDescent="0.25">
      <c r="A55" s="5" t="s">
        <v>40</v>
      </c>
      <c r="B55" s="5" t="s">
        <v>41</v>
      </c>
      <c r="C55" s="6"/>
      <c r="D55" s="24">
        <f t="shared" ref="D55:E55" si="8">D56+D58</f>
        <v>69</v>
      </c>
      <c r="E55" s="24">
        <f t="shared" si="8"/>
        <v>10</v>
      </c>
      <c r="F55" s="203">
        <f t="shared" si="1"/>
        <v>14.492753623188406</v>
      </c>
    </row>
    <row r="56" spans="1:6" ht="35.25" customHeight="1" x14ac:dyDescent="0.25">
      <c r="A56" s="5" t="s">
        <v>42</v>
      </c>
      <c r="B56" s="12" t="s">
        <v>43</v>
      </c>
      <c r="C56" s="6"/>
      <c r="D56" s="24">
        <f t="shared" ref="D56:E56" si="9">D57</f>
        <v>2</v>
      </c>
      <c r="E56" s="24">
        <f t="shared" si="9"/>
        <v>0</v>
      </c>
      <c r="F56" s="203">
        <f t="shared" si="1"/>
        <v>0</v>
      </c>
    </row>
    <row r="57" spans="1:6" ht="67.5" customHeight="1" x14ac:dyDescent="0.25">
      <c r="A57" s="89" t="s">
        <v>222</v>
      </c>
      <c r="B57" s="12" t="s">
        <v>44</v>
      </c>
      <c r="C57" s="24">
        <v>200</v>
      </c>
      <c r="D57" s="24">
        <v>2</v>
      </c>
      <c r="E57" s="72"/>
      <c r="F57" s="203">
        <f t="shared" si="1"/>
        <v>0</v>
      </c>
    </row>
    <row r="58" spans="1:6" ht="15" customHeight="1" x14ac:dyDescent="0.25">
      <c r="A58" s="16" t="s">
        <v>45</v>
      </c>
      <c r="B58" s="16" t="s">
        <v>46</v>
      </c>
      <c r="C58" s="6"/>
      <c r="D58" s="30">
        <f>D59+D60+D61</f>
        <v>67</v>
      </c>
      <c r="E58" s="91">
        <f t="shared" ref="E58" si="10">E59+E60+E61</f>
        <v>10</v>
      </c>
      <c r="F58" s="203">
        <f t="shared" si="1"/>
        <v>14.925373134328357</v>
      </c>
    </row>
    <row r="59" spans="1:6" ht="78.75" x14ac:dyDescent="0.25">
      <c r="A59" s="120" t="s">
        <v>223</v>
      </c>
      <c r="B59" s="122" t="s">
        <v>47</v>
      </c>
      <c r="C59" s="122">
        <v>200</v>
      </c>
      <c r="D59" s="73">
        <v>30</v>
      </c>
      <c r="E59" s="73"/>
      <c r="F59" s="203">
        <f t="shared" si="1"/>
        <v>0</v>
      </c>
    </row>
    <row r="60" spans="1:6" ht="78.75" x14ac:dyDescent="0.25">
      <c r="A60" s="83" t="s">
        <v>48</v>
      </c>
      <c r="B60" s="8" t="s">
        <v>47</v>
      </c>
      <c r="C60" s="8">
        <v>600</v>
      </c>
      <c r="D60" s="24">
        <v>10</v>
      </c>
      <c r="E60" s="72">
        <v>10</v>
      </c>
      <c r="F60" s="203">
        <f t="shared" si="1"/>
        <v>100</v>
      </c>
    </row>
    <row r="61" spans="1:6" ht="118.5" customHeight="1" x14ac:dyDescent="0.25">
      <c r="A61" s="69" t="s">
        <v>49</v>
      </c>
      <c r="B61" s="8" t="s">
        <v>50</v>
      </c>
      <c r="C61" s="8">
        <v>600</v>
      </c>
      <c r="D61" s="24">
        <v>27</v>
      </c>
      <c r="E61" s="72"/>
      <c r="F61" s="203">
        <f t="shared" si="1"/>
        <v>0</v>
      </c>
    </row>
    <row r="62" spans="1:6" ht="49.5" customHeight="1" x14ac:dyDescent="0.25">
      <c r="A62" s="5" t="s">
        <v>51</v>
      </c>
      <c r="B62" s="204" t="s">
        <v>52</v>
      </c>
      <c r="C62" s="8"/>
      <c r="D62" s="204">
        <f>D65+D63</f>
        <v>1274.3209999999999</v>
      </c>
      <c r="E62" s="204">
        <f t="shared" ref="E62" si="11">E65+E63</f>
        <v>696.67813999999998</v>
      </c>
      <c r="F62" s="203">
        <f t="shared" si="1"/>
        <v>54.67053748623777</v>
      </c>
    </row>
    <row r="63" spans="1:6" ht="81" customHeight="1" x14ac:dyDescent="0.25">
      <c r="A63" s="44" t="s">
        <v>411</v>
      </c>
      <c r="B63" s="204" t="s">
        <v>412</v>
      </c>
      <c r="C63" s="8"/>
      <c r="D63" s="204">
        <f>D64</f>
        <v>849.32100000000003</v>
      </c>
      <c r="E63" s="204">
        <f t="shared" ref="E63" si="12">E64</f>
        <v>551.66666999999995</v>
      </c>
      <c r="F63" s="203">
        <f t="shared" si="1"/>
        <v>64.953847838449761</v>
      </c>
    </row>
    <row r="64" spans="1:6" ht="123" customHeight="1" x14ac:dyDescent="0.25">
      <c r="A64" s="37" t="s">
        <v>413</v>
      </c>
      <c r="B64" s="75" t="s">
        <v>414</v>
      </c>
      <c r="C64" s="202">
        <v>400</v>
      </c>
      <c r="D64" s="187">
        <v>849.32100000000003</v>
      </c>
      <c r="E64" s="73">
        <v>551.66666999999995</v>
      </c>
      <c r="F64" s="203">
        <f t="shared" si="1"/>
        <v>64.953847838449761</v>
      </c>
    </row>
    <row r="65" spans="1:6" ht="63.75" customHeight="1" x14ac:dyDescent="0.25">
      <c r="A65" s="5" t="s">
        <v>53</v>
      </c>
      <c r="B65" s="12" t="s">
        <v>54</v>
      </c>
      <c r="C65" s="6"/>
      <c r="D65" s="24">
        <f>D66+D67+D68</f>
        <v>425</v>
      </c>
      <c r="E65" s="102">
        <f t="shared" ref="E65" si="13">E66+E67+E68</f>
        <v>145.01147</v>
      </c>
      <c r="F65" s="203">
        <f t="shared" si="1"/>
        <v>34.120345882352943</v>
      </c>
    </row>
    <row r="66" spans="1:6" ht="163.5" customHeight="1" x14ac:dyDescent="0.25">
      <c r="A66" s="54" t="s">
        <v>55</v>
      </c>
      <c r="B66" s="204" t="s">
        <v>56</v>
      </c>
      <c r="C66" s="24">
        <v>100</v>
      </c>
      <c r="D66" s="24">
        <v>391.315</v>
      </c>
      <c r="E66" s="72">
        <v>135.96146999999999</v>
      </c>
      <c r="F66" s="203">
        <f t="shared" si="1"/>
        <v>34.744763170335915</v>
      </c>
    </row>
    <row r="67" spans="1:6" ht="110.25" customHeight="1" x14ac:dyDescent="0.25">
      <c r="A67" s="89" t="s">
        <v>224</v>
      </c>
      <c r="B67" s="204" t="s">
        <v>56</v>
      </c>
      <c r="C67" s="24">
        <v>200</v>
      </c>
      <c r="D67" s="24">
        <v>33.685000000000002</v>
      </c>
      <c r="E67" s="72">
        <v>9.0500000000000007</v>
      </c>
      <c r="F67" s="203">
        <f t="shared" si="1"/>
        <v>26.866557815051213</v>
      </c>
    </row>
    <row r="68" spans="1:6" ht="110.25" customHeight="1" x14ac:dyDescent="0.25">
      <c r="A68" s="49" t="s">
        <v>225</v>
      </c>
      <c r="B68" s="42" t="s">
        <v>189</v>
      </c>
      <c r="C68" s="39">
        <v>200</v>
      </c>
      <c r="D68" s="39">
        <v>0</v>
      </c>
      <c r="E68" s="39">
        <v>0</v>
      </c>
      <c r="F68" s="203"/>
    </row>
    <row r="69" spans="1:6" ht="48.75" customHeight="1" x14ac:dyDescent="0.25">
      <c r="A69" s="5" t="s">
        <v>57</v>
      </c>
      <c r="B69" s="12" t="s">
        <v>58</v>
      </c>
      <c r="C69" s="6"/>
      <c r="D69" s="90">
        <f t="shared" ref="D69:E69" si="14">D70</f>
        <v>717</v>
      </c>
      <c r="E69" s="163">
        <f t="shared" si="14"/>
        <v>111.19954</v>
      </c>
      <c r="F69" s="203">
        <f t="shared" si="1"/>
        <v>15.509001394700139</v>
      </c>
    </row>
    <row r="70" spans="1:6" ht="33" customHeight="1" x14ac:dyDescent="0.25">
      <c r="A70" s="5" t="s">
        <v>59</v>
      </c>
      <c r="B70" s="12" t="s">
        <v>60</v>
      </c>
      <c r="C70" s="6"/>
      <c r="D70" s="96">
        <f>D71+D73+D72+D74+D75</f>
        <v>717</v>
      </c>
      <c r="E70" s="136">
        <f t="shared" ref="E70" si="15">E71+E73+E72+E74+E75</f>
        <v>111.19954</v>
      </c>
      <c r="F70" s="203">
        <f t="shared" si="1"/>
        <v>15.509001394700139</v>
      </c>
    </row>
    <row r="71" spans="1:6" ht="76.5" customHeight="1" x14ac:dyDescent="0.25">
      <c r="A71" s="95" t="s">
        <v>61</v>
      </c>
      <c r="B71" s="204" t="s">
        <v>62</v>
      </c>
      <c r="C71" s="204">
        <v>200</v>
      </c>
      <c r="D71" s="24">
        <v>490.68421000000001</v>
      </c>
      <c r="E71" s="72">
        <v>111.19954</v>
      </c>
      <c r="F71" s="203">
        <f t="shared" si="1"/>
        <v>22.662139464402166</v>
      </c>
    </row>
    <row r="72" spans="1:6" ht="151.5" customHeight="1" x14ac:dyDescent="0.25">
      <c r="A72" s="181" t="s">
        <v>251</v>
      </c>
      <c r="B72" s="204" t="s">
        <v>215</v>
      </c>
      <c r="C72" s="204">
        <v>200</v>
      </c>
      <c r="D72" s="79">
        <v>40</v>
      </c>
      <c r="E72" s="79">
        <v>0</v>
      </c>
      <c r="F72" s="203">
        <f t="shared" si="1"/>
        <v>0</v>
      </c>
    </row>
    <row r="73" spans="1:6" ht="337.5" customHeight="1" x14ac:dyDescent="0.25">
      <c r="A73" s="95" t="s">
        <v>250</v>
      </c>
      <c r="B73" s="61" t="s">
        <v>63</v>
      </c>
      <c r="C73" s="61">
        <v>200</v>
      </c>
      <c r="D73" s="61">
        <v>177</v>
      </c>
      <c r="E73" s="72">
        <v>0</v>
      </c>
      <c r="F73" s="203">
        <f t="shared" si="1"/>
        <v>0</v>
      </c>
    </row>
    <row r="74" spans="1:6" ht="174" customHeight="1" x14ac:dyDescent="0.25">
      <c r="A74" s="135" t="s">
        <v>252</v>
      </c>
      <c r="B74" s="126" t="s">
        <v>220</v>
      </c>
      <c r="C74" s="86">
        <v>200</v>
      </c>
      <c r="D74" s="86">
        <v>9.3157899999999998</v>
      </c>
      <c r="E74" s="86">
        <v>0</v>
      </c>
      <c r="F74" s="203">
        <f t="shared" si="1"/>
        <v>0</v>
      </c>
    </row>
    <row r="75" spans="1:6" ht="174" customHeight="1" x14ac:dyDescent="0.25">
      <c r="A75" s="135" t="s">
        <v>302</v>
      </c>
      <c r="B75" s="74" t="s">
        <v>301</v>
      </c>
      <c r="C75" s="136">
        <v>200</v>
      </c>
      <c r="D75" s="136">
        <v>0</v>
      </c>
      <c r="E75" s="136">
        <v>0</v>
      </c>
      <c r="F75" s="203"/>
    </row>
    <row r="76" spans="1:6" ht="78" customHeight="1" x14ac:dyDescent="0.25">
      <c r="A76" s="13" t="s">
        <v>317</v>
      </c>
      <c r="B76" s="26" t="s">
        <v>64</v>
      </c>
      <c r="C76" s="26"/>
      <c r="D76" s="26">
        <f t="shared" ref="D76:E76" si="16">D77</f>
        <v>13937.572869999998</v>
      </c>
      <c r="E76" s="26">
        <f t="shared" si="16"/>
        <v>3803.3488000000002</v>
      </c>
      <c r="F76" s="203">
        <f t="shared" si="1"/>
        <v>27.28845858224382</v>
      </c>
    </row>
    <row r="77" spans="1:6" ht="31.5" x14ac:dyDescent="0.25">
      <c r="A77" s="5" t="s">
        <v>65</v>
      </c>
      <c r="B77" s="7" t="s">
        <v>66</v>
      </c>
      <c r="C77" s="7"/>
      <c r="D77" s="150">
        <f>D83+D86+D89+D78+D80</f>
        <v>13937.572869999998</v>
      </c>
      <c r="E77" s="150">
        <f t="shared" ref="E77" si="17">E83+E86+E89+E78+E80</f>
        <v>3803.3488000000002</v>
      </c>
      <c r="F77" s="203">
        <f t="shared" ref="F77:F139" si="18">E77/D77*100</f>
        <v>27.28845858224382</v>
      </c>
    </row>
    <row r="78" spans="1:6" ht="60" x14ac:dyDescent="0.25">
      <c r="A78" s="153" t="s">
        <v>332</v>
      </c>
      <c r="B78" s="146" t="s">
        <v>333</v>
      </c>
      <c r="C78" s="145"/>
      <c r="D78" s="87">
        <f>D79</f>
        <v>0</v>
      </c>
      <c r="E78" s="87">
        <f t="shared" ref="E78" si="19">E79</f>
        <v>0</v>
      </c>
      <c r="F78" s="203"/>
    </row>
    <row r="79" spans="1:6" ht="120" x14ac:dyDescent="0.25">
      <c r="A79" s="189" t="s">
        <v>335</v>
      </c>
      <c r="B79" s="190" t="s">
        <v>334</v>
      </c>
      <c r="C79" s="20">
        <v>600</v>
      </c>
      <c r="D79" s="213">
        <v>0</v>
      </c>
      <c r="E79" s="213"/>
      <c r="F79" s="203"/>
    </row>
    <row r="80" spans="1:6" ht="90" x14ac:dyDescent="0.25">
      <c r="A80" s="192" t="s">
        <v>404</v>
      </c>
      <c r="B80" s="146" t="s">
        <v>408</v>
      </c>
      <c r="C80" s="2"/>
      <c r="D80" s="31">
        <f>D81+D82</f>
        <v>72.727270000000004</v>
      </c>
      <c r="E80" s="213">
        <f t="shared" ref="E80" si="20">E81+E82</f>
        <v>0</v>
      </c>
      <c r="F80" s="203">
        <f t="shared" si="18"/>
        <v>0</v>
      </c>
    </row>
    <row r="81" spans="1:6" ht="60" x14ac:dyDescent="0.25">
      <c r="A81" s="51" t="s">
        <v>407</v>
      </c>
      <c r="B81" s="191" t="s">
        <v>405</v>
      </c>
      <c r="C81" s="191" t="s">
        <v>406</v>
      </c>
      <c r="D81" s="87">
        <v>72</v>
      </c>
      <c r="E81" s="87"/>
      <c r="F81" s="203">
        <f t="shared" si="18"/>
        <v>0</v>
      </c>
    </row>
    <row r="82" spans="1:6" ht="71.25" customHeight="1" x14ac:dyDescent="0.25">
      <c r="A82" s="193" t="s">
        <v>409</v>
      </c>
      <c r="B82" s="146" t="s">
        <v>410</v>
      </c>
      <c r="C82" s="191" t="s">
        <v>406</v>
      </c>
      <c r="D82" s="150">
        <v>0.72726999999999997</v>
      </c>
      <c r="E82" s="87">
        <v>0</v>
      </c>
      <c r="F82" s="203">
        <f t="shared" si="18"/>
        <v>0</v>
      </c>
    </row>
    <row r="83" spans="1:6" ht="46.5" customHeight="1" x14ac:dyDescent="0.25">
      <c r="A83" s="155" t="s">
        <v>67</v>
      </c>
      <c r="B83" s="7" t="s">
        <v>68</v>
      </c>
      <c r="C83" s="7"/>
      <c r="D83" s="87">
        <f>D84+D92+D85</f>
        <v>13711.8</v>
      </c>
      <c r="E83" s="87">
        <f>E84+E92+E85</f>
        <v>3803.3488000000002</v>
      </c>
      <c r="F83" s="203">
        <f t="shared" si="18"/>
        <v>27.737779139135636</v>
      </c>
    </row>
    <row r="84" spans="1:6" ht="132.75" customHeight="1" x14ac:dyDescent="0.25">
      <c r="A84" s="181" t="s">
        <v>175</v>
      </c>
      <c r="B84" s="7" t="s">
        <v>69</v>
      </c>
      <c r="C84" s="7">
        <v>600</v>
      </c>
      <c r="D84" s="24">
        <v>13361.8</v>
      </c>
      <c r="E84" s="73">
        <v>3763.3488000000002</v>
      </c>
      <c r="F84" s="203">
        <f t="shared" si="18"/>
        <v>28.164983759673103</v>
      </c>
    </row>
    <row r="85" spans="1:6" ht="99" customHeight="1" x14ac:dyDescent="0.25">
      <c r="A85" s="62" t="s">
        <v>216</v>
      </c>
      <c r="B85" s="57" t="s">
        <v>218</v>
      </c>
      <c r="C85" s="85" t="s">
        <v>217</v>
      </c>
      <c r="D85" s="86">
        <v>0</v>
      </c>
      <c r="E85" s="86">
        <v>0</v>
      </c>
      <c r="F85" s="203"/>
    </row>
    <row r="86" spans="1:6" ht="64.900000000000006" customHeight="1" x14ac:dyDescent="0.25">
      <c r="A86" s="142" t="s">
        <v>330</v>
      </c>
      <c r="B86" s="57" t="s">
        <v>318</v>
      </c>
      <c r="C86" s="86"/>
      <c r="D86" s="86">
        <f>D87+D88</f>
        <v>0</v>
      </c>
      <c r="E86" s="141">
        <f t="shared" ref="E86" si="21">E87+E88</f>
        <v>0</v>
      </c>
      <c r="F86" s="203"/>
    </row>
    <row r="87" spans="1:6" ht="75" customHeight="1" x14ac:dyDescent="0.25">
      <c r="A87" s="37" t="s">
        <v>339</v>
      </c>
      <c r="B87" s="57" t="s">
        <v>319</v>
      </c>
      <c r="C87" s="186" t="s">
        <v>320</v>
      </c>
      <c r="D87" s="141">
        <v>0</v>
      </c>
      <c r="E87" s="141">
        <v>0</v>
      </c>
      <c r="F87" s="203"/>
    </row>
    <row r="88" spans="1:6" ht="88.15" customHeight="1" x14ac:dyDescent="0.25">
      <c r="A88" s="37" t="s">
        <v>321</v>
      </c>
      <c r="B88" s="57" t="s">
        <v>319</v>
      </c>
      <c r="C88" s="186" t="s">
        <v>217</v>
      </c>
      <c r="D88" s="141">
        <v>0</v>
      </c>
      <c r="E88" s="141">
        <v>0</v>
      </c>
      <c r="F88" s="203"/>
    </row>
    <row r="89" spans="1:6" ht="33.6" customHeight="1" x14ac:dyDescent="0.25">
      <c r="A89" s="44" t="s">
        <v>322</v>
      </c>
      <c r="B89" s="57" t="s">
        <v>323</v>
      </c>
      <c r="C89" s="141"/>
      <c r="D89" s="141">
        <f>D90+D91</f>
        <v>153.04560000000001</v>
      </c>
      <c r="E89" s="141">
        <f>E90+E91</f>
        <v>0</v>
      </c>
      <c r="F89" s="203">
        <f t="shared" si="18"/>
        <v>0</v>
      </c>
    </row>
    <row r="90" spans="1:6" ht="44.45" customHeight="1" x14ac:dyDescent="0.25">
      <c r="A90" s="37" t="s">
        <v>336</v>
      </c>
      <c r="B90" s="57" t="s">
        <v>324</v>
      </c>
      <c r="C90" s="141">
        <v>300</v>
      </c>
      <c r="D90" s="141">
        <v>51.0152</v>
      </c>
      <c r="E90" s="141">
        <v>0</v>
      </c>
      <c r="F90" s="203">
        <f t="shared" si="18"/>
        <v>0</v>
      </c>
    </row>
    <row r="91" spans="1:6" ht="57.6" customHeight="1" x14ac:dyDescent="0.25">
      <c r="A91" s="37" t="s">
        <v>325</v>
      </c>
      <c r="B91" s="57" t="s">
        <v>324</v>
      </c>
      <c r="C91" s="141">
        <v>600</v>
      </c>
      <c r="D91" s="141">
        <v>102.0304</v>
      </c>
      <c r="E91" s="141">
        <v>0</v>
      </c>
      <c r="F91" s="203">
        <f t="shared" si="18"/>
        <v>0</v>
      </c>
    </row>
    <row r="92" spans="1:6" ht="118.5" customHeight="1" x14ac:dyDescent="0.25">
      <c r="A92" s="37" t="s">
        <v>207</v>
      </c>
      <c r="B92" s="57" t="s">
        <v>208</v>
      </c>
      <c r="C92" s="66">
        <v>600</v>
      </c>
      <c r="D92" s="66">
        <v>350</v>
      </c>
      <c r="E92" s="66">
        <v>40</v>
      </c>
      <c r="F92" s="203">
        <f t="shared" si="18"/>
        <v>11.428571428571429</v>
      </c>
    </row>
    <row r="93" spans="1:6" ht="89.45" customHeight="1" x14ac:dyDescent="0.25">
      <c r="A93" s="25" t="s">
        <v>326</v>
      </c>
      <c r="B93" s="26" t="s">
        <v>70</v>
      </c>
      <c r="C93" s="26"/>
      <c r="D93" s="26">
        <f t="shared" ref="D93:E93" si="22">D100+D94</f>
        <v>912.00000000000011</v>
      </c>
      <c r="E93" s="26">
        <f t="shared" si="22"/>
        <v>2.3849999999999998</v>
      </c>
      <c r="F93" s="203">
        <f t="shared" si="18"/>
        <v>0.26151315789473678</v>
      </c>
    </row>
    <row r="94" spans="1:6" ht="60.6" customHeight="1" x14ac:dyDescent="0.25">
      <c r="A94" s="4" t="s">
        <v>344</v>
      </c>
      <c r="B94" s="60" t="s">
        <v>351</v>
      </c>
      <c r="C94" s="26"/>
      <c r="D94" s="152">
        <f t="shared" ref="D94:E94" si="23">D95</f>
        <v>892.00000000000011</v>
      </c>
      <c r="E94" s="152">
        <f t="shared" si="23"/>
        <v>0</v>
      </c>
      <c r="F94" s="203">
        <f t="shared" si="18"/>
        <v>0</v>
      </c>
    </row>
    <row r="95" spans="1:6" ht="33" customHeight="1" x14ac:dyDescent="0.25">
      <c r="A95" s="4" t="s">
        <v>345</v>
      </c>
      <c r="B95" s="60" t="s">
        <v>350</v>
      </c>
      <c r="C95" s="26"/>
      <c r="D95" s="152">
        <f>D96+D97+D99+D98</f>
        <v>892.00000000000011</v>
      </c>
      <c r="E95" s="175">
        <f t="shared" ref="E95" si="24">E96+E97+E99+E98</f>
        <v>0</v>
      </c>
      <c r="F95" s="203">
        <f t="shared" si="18"/>
        <v>0</v>
      </c>
    </row>
    <row r="96" spans="1:6" ht="111.6" customHeight="1" x14ac:dyDescent="0.25">
      <c r="A96" s="43" t="s">
        <v>346</v>
      </c>
      <c r="B96" s="60" t="s">
        <v>348</v>
      </c>
      <c r="C96" s="152">
        <v>200</v>
      </c>
      <c r="D96" s="73">
        <v>446</v>
      </c>
      <c r="E96" s="73">
        <v>0</v>
      </c>
      <c r="F96" s="203">
        <f t="shared" si="18"/>
        <v>0</v>
      </c>
    </row>
    <row r="97" spans="1:6" ht="111.6" customHeight="1" x14ac:dyDescent="0.25">
      <c r="A97" s="43" t="s">
        <v>347</v>
      </c>
      <c r="B97" s="60" t="s">
        <v>349</v>
      </c>
      <c r="C97" s="152">
        <v>200</v>
      </c>
      <c r="D97" s="73">
        <v>296.15550000000002</v>
      </c>
      <c r="E97" s="73">
        <v>0</v>
      </c>
      <c r="F97" s="203">
        <f t="shared" si="18"/>
        <v>0</v>
      </c>
    </row>
    <row r="98" spans="1:6" ht="111.6" customHeight="1" x14ac:dyDescent="0.25">
      <c r="A98" s="178" t="s">
        <v>381</v>
      </c>
      <c r="B98" s="60" t="s">
        <v>382</v>
      </c>
      <c r="C98" s="20">
        <v>200</v>
      </c>
      <c r="D98" s="177">
        <v>149.84450000000001</v>
      </c>
      <c r="E98" s="177">
        <v>0</v>
      </c>
      <c r="F98" s="203">
        <f t="shared" si="18"/>
        <v>0</v>
      </c>
    </row>
    <row r="99" spans="1:6" ht="81" customHeight="1" x14ac:dyDescent="0.25">
      <c r="A99" s="4" t="s">
        <v>342</v>
      </c>
      <c r="B99" s="60" t="s">
        <v>343</v>
      </c>
      <c r="C99" s="20">
        <v>800</v>
      </c>
      <c r="D99" s="20">
        <v>0</v>
      </c>
      <c r="E99" s="20">
        <v>0</v>
      </c>
      <c r="F99" s="203"/>
    </row>
    <row r="100" spans="1:6" ht="66.75" customHeight="1" x14ac:dyDescent="0.25">
      <c r="A100" s="5" t="s">
        <v>71</v>
      </c>
      <c r="B100" s="7" t="s">
        <v>72</v>
      </c>
      <c r="C100" s="7"/>
      <c r="D100" s="24">
        <f t="shared" ref="D100:E100" si="25">D101</f>
        <v>20</v>
      </c>
      <c r="E100" s="159">
        <f t="shared" si="25"/>
        <v>2.3849999999999998</v>
      </c>
      <c r="F100" s="203">
        <f t="shared" si="18"/>
        <v>11.924999999999999</v>
      </c>
    </row>
    <row r="101" spans="1:6" ht="63.75" customHeight="1" x14ac:dyDescent="0.25">
      <c r="A101" s="5" t="s">
        <v>73</v>
      </c>
      <c r="B101" s="7" t="s">
        <v>74</v>
      </c>
      <c r="C101" s="7"/>
      <c r="D101" s="24">
        <f>D102+D103</f>
        <v>20</v>
      </c>
      <c r="E101" s="159">
        <f t="shared" ref="E101" si="26">E102+E103</f>
        <v>2.3849999999999998</v>
      </c>
      <c r="F101" s="203">
        <f t="shared" si="18"/>
        <v>11.924999999999999</v>
      </c>
    </row>
    <row r="102" spans="1:6" ht="126.75" customHeight="1" x14ac:dyDescent="0.25">
      <c r="A102" s="50" t="s">
        <v>226</v>
      </c>
      <c r="B102" s="20" t="s">
        <v>75</v>
      </c>
      <c r="C102" s="20">
        <v>200</v>
      </c>
      <c r="D102" s="20">
        <v>19</v>
      </c>
      <c r="E102" s="20">
        <v>2.3849999999999998</v>
      </c>
      <c r="F102" s="203">
        <f t="shared" si="18"/>
        <v>12.552631578947368</v>
      </c>
    </row>
    <row r="103" spans="1:6" ht="173.25" x14ac:dyDescent="0.25">
      <c r="A103" s="27" t="s">
        <v>180</v>
      </c>
      <c r="B103" s="18" t="s">
        <v>76</v>
      </c>
      <c r="C103" s="18">
        <v>100</v>
      </c>
      <c r="D103" s="24">
        <v>1</v>
      </c>
      <c r="E103" s="72">
        <v>0</v>
      </c>
      <c r="F103" s="203">
        <f t="shared" si="18"/>
        <v>0</v>
      </c>
    </row>
    <row r="104" spans="1:6" ht="86.25" customHeight="1" x14ac:dyDescent="0.25">
      <c r="A104" s="19" t="s">
        <v>327</v>
      </c>
      <c r="B104" s="21" t="s">
        <v>77</v>
      </c>
      <c r="C104" s="21"/>
      <c r="D104" s="21">
        <f>D105+D112+D122</f>
        <v>964.51739999999995</v>
      </c>
      <c r="E104" s="21">
        <f t="shared" ref="E104" si="27">E105+E112+E122</f>
        <v>98.802369999999996</v>
      </c>
      <c r="F104" s="203">
        <f t="shared" si="18"/>
        <v>10.243710481532007</v>
      </c>
    </row>
    <row r="105" spans="1:6" ht="65.25" customHeight="1" x14ac:dyDescent="0.25">
      <c r="A105" s="5" t="s">
        <v>78</v>
      </c>
      <c r="B105" s="7" t="s">
        <v>79</v>
      </c>
      <c r="C105" s="7"/>
      <c r="D105" s="30">
        <f t="shared" ref="D105:E105" si="28">D106+D110</f>
        <v>706.35660999999993</v>
      </c>
      <c r="E105" s="30">
        <f t="shared" si="28"/>
        <v>54.852559999999997</v>
      </c>
      <c r="F105" s="203">
        <f t="shared" si="18"/>
        <v>7.7655619305381745</v>
      </c>
    </row>
    <row r="106" spans="1:6" ht="50.25" customHeight="1" x14ac:dyDescent="0.25">
      <c r="A106" s="5" t="s">
        <v>80</v>
      </c>
      <c r="B106" s="7" t="s">
        <v>81</v>
      </c>
      <c r="C106" s="7"/>
      <c r="D106" s="30">
        <f>D107+D108+D109</f>
        <v>524.35660999999993</v>
      </c>
      <c r="E106" s="103">
        <f t="shared" ref="E106" si="29">E107+E108+E109</f>
        <v>54.852559999999997</v>
      </c>
      <c r="F106" s="203">
        <f t="shared" si="18"/>
        <v>10.460926582006854</v>
      </c>
    </row>
    <row r="107" spans="1:6" ht="103.5" customHeight="1" x14ac:dyDescent="0.25">
      <c r="A107" s="181" t="s">
        <v>82</v>
      </c>
      <c r="B107" s="7" t="s">
        <v>83</v>
      </c>
      <c r="C107" s="7">
        <v>600</v>
      </c>
      <c r="D107" s="24">
        <v>450.67239999999998</v>
      </c>
      <c r="E107" s="72">
        <v>54.852559999999997</v>
      </c>
      <c r="F107" s="203">
        <f t="shared" si="18"/>
        <v>12.171271193887179</v>
      </c>
    </row>
    <row r="108" spans="1:6" ht="129" customHeight="1" x14ac:dyDescent="0.25">
      <c r="A108" s="125" t="s">
        <v>280</v>
      </c>
      <c r="B108" s="111" t="s">
        <v>282</v>
      </c>
      <c r="C108" s="105">
        <v>200</v>
      </c>
      <c r="D108" s="105">
        <v>70</v>
      </c>
      <c r="E108" s="105">
        <v>0</v>
      </c>
      <c r="F108" s="203">
        <f t="shared" si="18"/>
        <v>0</v>
      </c>
    </row>
    <row r="109" spans="1:6" ht="139.5" customHeight="1" x14ac:dyDescent="0.25">
      <c r="A109" s="125" t="s">
        <v>281</v>
      </c>
      <c r="B109" s="111" t="s">
        <v>283</v>
      </c>
      <c r="C109" s="105">
        <v>200</v>
      </c>
      <c r="D109" s="105">
        <v>3.6842100000000002</v>
      </c>
      <c r="E109" s="73">
        <v>0</v>
      </c>
      <c r="F109" s="203">
        <f t="shared" si="18"/>
        <v>0</v>
      </c>
    </row>
    <row r="110" spans="1:6" ht="36" customHeight="1" x14ac:dyDescent="0.25">
      <c r="A110" s="5" t="s">
        <v>84</v>
      </c>
      <c r="B110" s="7" t="s">
        <v>85</v>
      </c>
      <c r="C110" s="7"/>
      <c r="D110" s="30">
        <f t="shared" ref="D110:E110" si="30">D111</f>
        <v>182</v>
      </c>
      <c r="E110" s="30">
        <f t="shared" si="30"/>
        <v>0</v>
      </c>
      <c r="F110" s="203">
        <f t="shared" si="18"/>
        <v>0</v>
      </c>
    </row>
    <row r="111" spans="1:6" ht="66.75" customHeight="1" x14ac:dyDescent="0.25">
      <c r="A111" s="104" t="s">
        <v>227</v>
      </c>
      <c r="B111" s="7" t="s">
        <v>86</v>
      </c>
      <c r="C111" s="7">
        <v>200</v>
      </c>
      <c r="D111" s="24">
        <v>182</v>
      </c>
      <c r="E111" s="24">
        <v>0</v>
      </c>
      <c r="F111" s="203">
        <f t="shared" si="18"/>
        <v>0</v>
      </c>
    </row>
    <row r="112" spans="1:6" ht="57.75" customHeight="1" x14ac:dyDescent="0.25">
      <c r="A112" s="43" t="s">
        <v>190</v>
      </c>
      <c r="B112" s="7" t="s">
        <v>87</v>
      </c>
      <c r="C112" s="7"/>
      <c r="D112" s="128">
        <f t="shared" ref="D112:E112" si="31">D113</f>
        <v>248.16078999999999</v>
      </c>
      <c r="E112" s="128">
        <f t="shared" si="31"/>
        <v>38.949809999999999</v>
      </c>
      <c r="F112" s="203">
        <f t="shared" si="18"/>
        <v>15.695392491295665</v>
      </c>
    </row>
    <row r="113" spans="1:6" ht="48" customHeight="1" x14ac:dyDescent="0.25">
      <c r="A113" s="43" t="s">
        <v>191</v>
      </c>
      <c r="B113" s="7" t="s">
        <v>88</v>
      </c>
      <c r="C113" s="7"/>
      <c r="D113" s="128">
        <f>D114+D116+D117+D115+D118+D120+D119+D121</f>
        <v>248.16078999999999</v>
      </c>
      <c r="E113" s="195">
        <f t="shared" ref="E113" si="32">E114+E116+E117+E115+E118+E120+E119</f>
        <v>38.949809999999999</v>
      </c>
      <c r="F113" s="203">
        <f t="shared" si="18"/>
        <v>15.695392491295665</v>
      </c>
    </row>
    <row r="114" spans="1:6" ht="84" customHeight="1" x14ac:dyDescent="0.25">
      <c r="A114" s="80" t="s">
        <v>192</v>
      </c>
      <c r="B114" s="7" t="s">
        <v>89</v>
      </c>
      <c r="C114" s="7">
        <v>600</v>
      </c>
      <c r="D114" s="128">
        <v>197.03131999999999</v>
      </c>
      <c r="E114" s="128">
        <v>38.949809999999999</v>
      </c>
      <c r="F114" s="203">
        <f t="shared" si="18"/>
        <v>19.768334293248405</v>
      </c>
    </row>
    <row r="115" spans="1:6" ht="84" customHeight="1" x14ac:dyDescent="0.25">
      <c r="A115" s="81" t="s">
        <v>228</v>
      </c>
      <c r="B115" s="79" t="s">
        <v>89</v>
      </c>
      <c r="C115" s="79">
        <v>200</v>
      </c>
      <c r="D115" s="79">
        <v>10</v>
      </c>
      <c r="E115" s="79"/>
      <c r="F115" s="203">
        <f t="shared" si="18"/>
        <v>0</v>
      </c>
    </row>
    <row r="116" spans="1:6" ht="120.75" customHeight="1" x14ac:dyDescent="0.25">
      <c r="A116" s="44" t="s">
        <v>229</v>
      </c>
      <c r="B116" s="45" t="s">
        <v>193</v>
      </c>
      <c r="C116" s="39">
        <v>200</v>
      </c>
      <c r="D116" s="39">
        <v>0</v>
      </c>
      <c r="E116" s="39">
        <v>0</v>
      </c>
      <c r="F116" s="203"/>
    </row>
    <row r="117" spans="1:6" ht="67.5" customHeight="1" x14ac:dyDescent="0.25">
      <c r="A117" s="63" t="s">
        <v>205</v>
      </c>
      <c r="B117" s="108" t="s">
        <v>206</v>
      </c>
      <c r="C117" s="61">
        <v>200</v>
      </c>
      <c r="D117" s="61">
        <v>5.34</v>
      </c>
      <c r="E117" s="61"/>
      <c r="F117" s="203">
        <f t="shared" si="18"/>
        <v>0</v>
      </c>
    </row>
    <row r="118" spans="1:6" ht="123" customHeight="1" x14ac:dyDescent="0.25">
      <c r="A118" s="4" t="s">
        <v>276</v>
      </c>
      <c r="B118" s="212" t="s">
        <v>278</v>
      </c>
      <c r="C118" s="73">
        <v>200</v>
      </c>
      <c r="D118" s="105">
        <v>5.34</v>
      </c>
      <c r="E118" s="73">
        <v>0</v>
      </c>
      <c r="F118" s="203">
        <f t="shared" si="18"/>
        <v>0</v>
      </c>
    </row>
    <row r="119" spans="1:6" ht="123" customHeight="1" x14ac:dyDescent="0.25">
      <c r="A119" s="4" t="s">
        <v>420</v>
      </c>
      <c r="B119" s="109" t="s">
        <v>278</v>
      </c>
      <c r="C119" s="73">
        <v>300</v>
      </c>
      <c r="D119" s="195">
        <v>28.66</v>
      </c>
      <c r="E119" s="73"/>
      <c r="F119" s="203">
        <f t="shared" si="18"/>
        <v>0</v>
      </c>
    </row>
    <row r="120" spans="1:6" ht="143.25" customHeight="1" x14ac:dyDescent="0.25">
      <c r="A120" s="4" t="s">
        <v>277</v>
      </c>
      <c r="B120" s="110" t="s">
        <v>279</v>
      </c>
      <c r="C120" s="105">
        <v>200</v>
      </c>
      <c r="D120" s="105">
        <v>0</v>
      </c>
      <c r="E120" s="73">
        <v>0</v>
      </c>
      <c r="F120" s="203"/>
    </row>
    <row r="121" spans="1:6" ht="143.25" customHeight="1" x14ac:dyDescent="0.25">
      <c r="A121" s="4" t="s">
        <v>421</v>
      </c>
      <c r="B121" s="110" t="s">
        <v>279</v>
      </c>
      <c r="C121" s="197">
        <v>300</v>
      </c>
      <c r="D121" s="197">
        <v>1.7894699999999999</v>
      </c>
      <c r="E121" s="73"/>
      <c r="F121" s="203">
        <f t="shared" si="18"/>
        <v>0</v>
      </c>
    </row>
    <row r="122" spans="1:6" ht="50.25" customHeight="1" x14ac:dyDescent="0.25">
      <c r="A122" s="5" t="s">
        <v>90</v>
      </c>
      <c r="B122" s="7" t="s">
        <v>91</v>
      </c>
      <c r="C122" s="7"/>
      <c r="D122" s="30">
        <f t="shared" ref="D122:E122" si="33">D123</f>
        <v>10</v>
      </c>
      <c r="E122" s="30">
        <f t="shared" si="33"/>
        <v>5</v>
      </c>
      <c r="F122" s="203">
        <f t="shared" si="18"/>
        <v>50</v>
      </c>
    </row>
    <row r="123" spans="1:6" ht="67.5" customHeight="1" x14ac:dyDescent="0.25">
      <c r="A123" s="5" t="s">
        <v>92</v>
      </c>
      <c r="B123" s="7" t="s">
        <v>93</v>
      </c>
      <c r="C123" s="7"/>
      <c r="D123" s="30">
        <f t="shared" ref="D123:E123" si="34">D124</f>
        <v>10</v>
      </c>
      <c r="E123" s="30">
        <f t="shared" si="34"/>
        <v>5</v>
      </c>
      <c r="F123" s="203">
        <f t="shared" si="18"/>
        <v>50</v>
      </c>
    </row>
    <row r="124" spans="1:6" ht="100.5" customHeight="1" x14ac:dyDescent="0.25">
      <c r="A124" s="181" t="s">
        <v>230</v>
      </c>
      <c r="B124" s="73" t="s">
        <v>295</v>
      </c>
      <c r="C124" s="7">
        <v>200</v>
      </c>
      <c r="D124" s="24">
        <v>10</v>
      </c>
      <c r="E124" s="73">
        <v>5</v>
      </c>
      <c r="F124" s="203">
        <f t="shared" si="18"/>
        <v>50</v>
      </c>
    </row>
    <row r="125" spans="1:6" ht="100.5" customHeight="1" x14ac:dyDescent="0.25">
      <c r="A125" s="25" t="s">
        <v>328</v>
      </c>
      <c r="B125" s="26" t="s">
        <v>94</v>
      </c>
      <c r="C125" s="26"/>
      <c r="D125" s="26">
        <f>D126+D151+D164+D142</f>
        <v>11460.73884</v>
      </c>
      <c r="E125" s="26">
        <f t="shared" ref="E125" si="35">E126+E151+E164+E142</f>
        <v>1817.7903099999999</v>
      </c>
      <c r="F125" s="203">
        <f t="shared" si="18"/>
        <v>15.861022010689146</v>
      </c>
    </row>
    <row r="126" spans="1:6" ht="63.75" customHeight="1" x14ac:dyDescent="0.25">
      <c r="A126" s="5" t="s">
        <v>95</v>
      </c>
      <c r="B126" s="7" t="s">
        <v>96</v>
      </c>
      <c r="C126" s="7"/>
      <c r="D126" s="204">
        <f>D127+D136+D140+D138</f>
        <v>5635</v>
      </c>
      <c r="E126" s="204">
        <f t="shared" ref="E126" si="36">E127+E136+E140+E138</f>
        <v>426.64335999999997</v>
      </c>
      <c r="F126" s="203">
        <f t="shared" si="18"/>
        <v>7.5713107364685008</v>
      </c>
    </row>
    <row r="127" spans="1:6" ht="66" customHeight="1" x14ac:dyDescent="0.25">
      <c r="A127" s="5" t="s">
        <v>97</v>
      </c>
      <c r="B127" s="7" t="s">
        <v>98</v>
      </c>
      <c r="C127" s="7"/>
      <c r="D127" s="204">
        <f>D128+D129+D133+D134+D135+D131+D132+D130</f>
        <v>1899</v>
      </c>
      <c r="E127" s="204">
        <f t="shared" ref="E127" si="37">E128+E129+E133+E134+E135+E131+E132+E130</f>
        <v>426.64335999999997</v>
      </c>
      <c r="F127" s="203">
        <f t="shared" si="18"/>
        <v>22.466738283307002</v>
      </c>
    </row>
    <row r="128" spans="1:6" ht="95.25" customHeight="1" x14ac:dyDescent="0.25">
      <c r="A128" s="89" t="s">
        <v>231</v>
      </c>
      <c r="B128" s="7" t="s">
        <v>99</v>
      </c>
      <c r="C128" s="7">
        <v>200</v>
      </c>
      <c r="D128" s="24">
        <v>662</v>
      </c>
      <c r="E128" s="24">
        <v>112.15094000000001</v>
      </c>
      <c r="F128" s="203">
        <f t="shared" si="18"/>
        <v>16.941229607250758</v>
      </c>
    </row>
    <row r="129" spans="1:6" ht="95.25" customHeight="1" x14ac:dyDescent="0.25">
      <c r="A129" s="168" t="s">
        <v>232</v>
      </c>
      <c r="B129" s="100" t="s">
        <v>209</v>
      </c>
      <c r="C129" s="66">
        <v>200</v>
      </c>
      <c r="D129" s="66"/>
      <c r="E129" s="66"/>
      <c r="F129" s="203"/>
    </row>
    <row r="130" spans="1:6" ht="102.75" customHeight="1" x14ac:dyDescent="0.25">
      <c r="A130" s="168" t="s">
        <v>390</v>
      </c>
      <c r="B130" s="35" t="s">
        <v>391</v>
      </c>
      <c r="C130" s="183">
        <v>200</v>
      </c>
      <c r="D130" s="183"/>
      <c r="E130" s="183"/>
      <c r="F130" s="203"/>
    </row>
    <row r="131" spans="1:6" ht="95.25" customHeight="1" x14ac:dyDescent="0.25">
      <c r="A131" s="4" t="s">
        <v>337</v>
      </c>
      <c r="B131" s="100" t="s">
        <v>338</v>
      </c>
      <c r="C131" s="145">
        <v>400</v>
      </c>
      <c r="D131" s="145"/>
      <c r="E131" s="145"/>
      <c r="F131" s="203"/>
    </row>
    <row r="132" spans="1:6" ht="115.15" customHeight="1" x14ac:dyDescent="0.25">
      <c r="A132" s="169" t="s">
        <v>353</v>
      </c>
      <c r="B132" s="100" t="s">
        <v>352</v>
      </c>
      <c r="C132" s="152">
        <v>200</v>
      </c>
      <c r="D132" s="152">
        <v>0</v>
      </c>
      <c r="E132" s="152">
        <v>0</v>
      </c>
      <c r="F132" s="203"/>
    </row>
    <row r="133" spans="1:6" ht="48" customHeight="1" x14ac:dyDescent="0.25">
      <c r="A133" s="165" t="s">
        <v>210</v>
      </c>
      <c r="B133" s="100" t="s">
        <v>201</v>
      </c>
      <c r="C133" s="55">
        <v>800</v>
      </c>
      <c r="D133" s="55"/>
      <c r="E133" s="55"/>
      <c r="F133" s="203"/>
    </row>
    <row r="134" spans="1:6" ht="98.25" customHeight="1" x14ac:dyDescent="0.25">
      <c r="A134" s="89" t="s">
        <v>233</v>
      </c>
      <c r="B134" s="7" t="s">
        <v>100</v>
      </c>
      <c r="C134" s="7">
        <v>200</v>
      </c>
      <c r="D134" s="24">
        <v>1177</v>
      </c>
      <c r="E134" s="24">
        <v>314.49241999999998</v>
      </c>
      <c r="F134" s="203">
        <f t="shared" si="18"/>
        <v>26.719831775700932</v>
      </c>
    </row>
    <row r="135" spans="1:6" ht="79.5" customHeight="1" x14ac:dyDescent="0.25">
      <c r="A135" s="181" t="s">
        <v>234</v>
      </c>
      <c r="B135" s="7" t="s">
        <v>101</v>
      </c>
      <c r="C135" s="7">
        <v>200</v>
      </c>
      <c r="D135" s="24">
        <v>60</v>
      </c>
      <c r="E135" s="24"/>
      <c r="F135" s="203">
        <f t="shared" si="18"/>
        <v>0</v>
      </c>
    </row>
    <row r="136" spans="1:6" ht="83.45" customHeight="1" x14ac:dyDescent="0.25">
      <c r="A136" s="170" t="s">
        <v>367</v>
      </c>
      <c r="B136" s="117" t="s">
        <v>368</v>
      </c>
      <c r="C136" s="163"/>
      <c r="D136" s="163">
        <f>D137</f>
        <v>3311</v>
      </c>
      <c r="E136" s="163">
        <f t="shared" ref="E136" si="38">E137</f>
        <v>0</v>
      </c>
      <c r="F136" s="203">
        <f t="shared" si="18"/>
        <v>0</v>
      </c>
    </row>
    <row r="137" spans="1:6" ht="130.9" customHeight="1" x14ac:dyDescent="0.25">
      <c r="A137" s="168" t="s">
        <v>370</v>
      </c>
      <c r="B137" s="35" t="s">
        <v>369</v>
      </c>
      <c r="C137" s="163">
        <v>400</v>
      </c>
      <c r="D137" s="163">
        <v>3311</v>
      </c>
      <c r="E137" s="163">
        <v>0</v>
      </c>
      <c r="F137" s="203">
        <f t="shared" si="18"/>
        <v>0</v>
      </c>
    </row>
    <row r="138" spans="1:6" ht="130.9" customHeight="1" x14ac:dyDescent="0.25">
      <c r="A138" s="184" t="s">
        <v>392</v>
      </c>
      <c r="B138" s="67" t="s">
        <v>395</v>
      </c>
      <c r="C138" s="20"/>
      <c r="D138" s="183">
        <f>D139</f>
        <v>425</v>
      </c>
      <c r="E138" s="187">
        <f t="shared" ref="E138" si="39">E139</f>
        <v>0</v>
      </c>
      <c r="F138" s="203">
        <f t="shared" si="18"/>
        <v>0</v>
      </c>
    </row>
    <row r="139" spans="1:6" ht="81.75" customHeight="1" x14ac:dyDescent="0.25">
      <c r="A139" s="194" t="s">
        <v>393</v>
      </c>
      <c r="B139" s="67" t="s">
        <v>394</v>
      </c>
      <c r="C139" s="183"/>
      <c r="D139" s="183">
        <v>425</v>
      </c>
      <c r="E139" s="183"/>
      <c r="F139" s="203">
        <f t="shared" si="18"/>
        <v>0</v>
      </c>
    </row>
    <row r="140" spans="1:6" ht="28.9" customHeight="1" x14ac:dyDescent="0.25">
      <c r="A140" s="166" t="s">
        <v>371</v>
      </c>
      <c r="B140" s="167" t="s">
        <v>374</v>
      </c>
      <c r="C140" s="73"/>
      <c r="D140" s="163">
        <f t="shared" ref="D140:E140" si="40">D141</f>
        <v>0</v>
      </c>
      <c r="E140" s="163">
        <f t="shared" si="40"/>
        <v>0</v>
      </c>
      <c r="F140" s="203"/>
    </row>
    <row r="141" spans="1:6" ht="99" customHeight="1" x14ac:dyDescent="0.25">
      <c r="A141" s="165" t="s">
        <v>372</v>
      </c>
      <c r="B141" s="164" t="s">
        <v>373</v>
      </c>
      <c r="C141" s="73">
        <v>400</v>
      </c>
      <c r="D141" s="163">
        <v>0</v>
      </c>
      <c r="E141" s="163"/>
      <c r="F141" s="203"/>
    </row>
    <row r="142" spans="1:6" ht="79.5" customHeight="1" x14ac:dyDescent="0.25">
      <c r="A142" s="112" t="s">
        <v>185</v>
      </c>
      <c r="B142" s="113" t="s">
        <v>188</v>
      </c>
      <c r="C142" s="34"/>
      <c r="D142" s="34">
        <f>D143</f>
        <v>2152.05053</v>
      </c>
      <c r="E142" s="38">
        <f t="shared" ref="E142" si="41">E143</f>
        <v>1196.50449</v>
      </c>
      <c r="F142" s="203">
        <f t="shared" ref="F142:F204" si="42">E142/D142*100</f>
        <v>55.598345546282324</v>
      </c>
    </row>
    <row r="143" spans="1:6" ht="57" customHeight="1" x14ac:dyDescent="0.25">
      <c r="A143" s="36" t="s">
        <v>186</v>
      </c>
      <c r="B143" s="35" t="s">
        <v>187</v>
      </c>
      <c r="C143" s="34"/>
      <c r="D143" s="90">
        <f>D144+D145+D146+D147+D148+D149+D150</f>
        <v>2152.05053</v>
      </c>
      <c r="E143" s="136">
        <f t="shared" ref="E143" si="43">E144+E145+E146+E147+E148+E149+E150</f>
        <v>1196.50449</v>
      </c>
      <c r="F143" s="203">
        <f t="shared" si="42"/>
        <v>55.598345546282324</v>
      </c>
    </row>
    <row r="144" spans="1:6" ht="79.5" customHeight="1" x14ac:dyDescent="0.25">
      <c r="A144" s="58" t="s">
        <v>235</v>
      </c>
      <c r="B144" s="59" t="s">
        <v>184</v>
      </c>
      <c r="C144" s="34">
        <v>200</v>
      </c>
      <c r="D144" s="34">
        <v>398.54156</v>
      </c>
      <c r="E144" s="34">
        <v>27.995519999999999</v>
      </c>
      <c r="F144" s="203">
        <f t="shared" si="42"/>
        <v>7.0244920002822289</v>
      </c>
    </row>
    <row r="145" spans="1:6" ht="143.25" customHeight="1" x14ac:dyDescent="0.25">
      <c r="A145" s="44" t="s">
        <v>202</v>
      </c>
      <c r="B145" s="60" t="s">
        <v>203</v>
      </c>
      <c r="C145" s="55">
        <v>400</v>
      </c>
      <c r="D145" s="55">
        <v>585</v>
      </c>
      <c r="E145" s="55">
        <v>584.25447999999994</v>
      </c>
      <c r="F145" s="203">
        <f t="shared" si="42"/>
        <v>99.872560683760668</v>
      </c>
    </row>
    <row r="146" spans="1:6" ht="176.25" customHeight="1" x14ac:dyDescent="0.25">
      <c r="A146" s="114" t="s">
        <v>303</v>
      </c>
      <c r="B146" s="116" t="s">
        <v>221</v>
      </c>
      <c r="C146" s="86">
        <v>400</v>
      </c>
      <c r="D146" s="86">
        <v>1168.5089700000001</v>
      </c>
      <c r="E146" s="73">
        <v>584.25449000000003</v>
      </c>
      <c r="F146" s="203">
        <f t="shared" si="42"/>
        <v>50.000000427895728</v>
      </c>
    </row>
    <row r="147" spans="1:6" ht="119.25" customHeight="1" x14ac:dyDescent="0.25">
      <c r="A147" s="115" t="s">
        <v>396</v>
      </c>
      <c r="B147" s="100" t="s">
        <v>304</v>
      </c>
      <c r="C147" s="105">
        <v>400</v>
      </c>
      <c r="D147" s="105"/>
      <c r="E147" s="105"/>
      <c r="F147" s="203"/>
    </row>
    <row r="148" spans="1:6" ht="100.5" customHeight="1" x14ac:dyDescent="0.25">
      <c r="A148" s="139" t="s">
        <v>397</v>
      </c>
      <c r="B148" s="106" t="s">
        <v>305</v>
      </c>
      <c r="C148" s="136">
        <v>400</v>
      </c>
      <c r="D148" s="105"/>
      <c r="E148" s="105"/>
      <c r="F148" s="203"/>
    </row>
    <row r="149" spans="1:6" ht="141" customHeight="1" x14ac:dyDescent="0.25">
      <c r="A149" s="140" t="s">
        <v>308</v>
      </c>
      <c r="B149" s="60" t="s">
        <v>306</v>
      </c>
      <c r="C149" s="136">
        <v>200</v>
      </c>
      <c r="D149" s="136"/>
      <c r="E149" s="136"/>
      <c r="F149" s="203"/>
    </row>
    <row r="150" spans="1:6" ht="154.15" customHeight="1" x14ac:dyDescent="0.25">
      <c r="A150" s="140" t="s">
        <v>309</v>
      </c>
      <c r="B150" s="60" t="s">
        <v>307</v>
      </c>
      <c r="C150" s="136">
        <v>200</v>
      </c>
      <c r="D150" s="136"/>
      <c r="E150" s="136">
        <v>0</v>
      </c>
      <c r="F150" s="203"/>
    </row>
    <row r="151" spans="1:6" ht="48.75" customHeight="1" x14ac:dyDescent="0.25">
      <c r="A151" s="78" t="s">
        <v>102</v>
      </c>
      <c r="B151" s="7" t="s">
        <v>103</v>
      </c>
      <c r="C151" s="7"/>
      <c r="D151" s="188">
        <f t="shared" ref="D151:E151" si="44">D152+D156+D159+D154+D161</f>
        <v>3194.9994099999999</v>
      </c>
      <c r="E151" s="188">
        <f t="shared" si="44"/>
        <v>5.1228800000000003</v>
      </c>
      <c r="F151" s="203">
        <f t="shared" si="42"/>
        <v>0.1603405616904324</v>
      </c>
    </row>
    <row r="152" spans="1:6" ht="61.5" customHeight="1" x14ac:dyDescent="0.25">
      <c r="A152" s="16" t="s">
        <v>104</v>
      </c>
      <c r="B152" s="7" t="s">
        <v>105</v>
      </c>
      <c r="C152" s="7"/>
      <c r="D152" s="30">
        <f t="shared" ref="D152:E152" si="45">D153</f>
        <v>190</v>
      </c>
      <c r="E152" s="30">
        <f t="shared" si="45"/>
        <v>0</v>
      </c>
      <c r="F152" s="203">
        <f t="shared" si="42"/>
        <v>0</v>
      </c>
    </row>
    <row r="153" spans="1:6" ht="128.25" customHeight="1" x14ac:dyDescent="0.25">
      <c r="A153" s="76" t="s">
        <v>174</v>
      </c>
      <c r="B153" s="7" t="s">
        <v>106</v>
      </c>
      <c r="C153" s="7">
        <v>500</v>
      </c>
      <c r="D153" s="24">
        <v>190</v>
      </c>
      <c r="E153" s="24"/>
      <c r="F153" s="203">
        <f t="shared" si="42"/>
        <v>0</v>
      </c>
    </row>
    <row r="154" spans="1:6" ht="51.6" customHeight="1" x14ac:dyDescent="0.25">
      <c r="A154" s="123" t="s">
        <v>284</v>
      </c>
      <c r="B154" s="60" t="s">
        <v>379</v>
      </c>
      <c r="C154" s="171"/>
      <c r="D154" s="171">
        <f>D155</f>
        <v>2228.893</v>
      </c>
      <c r="E154" s="171">
        <f t="shared" ref="E154" si="46">E155</f>
        <v>0</v>
      </c>
      <c r="F154" s="203">
        <f t="shared" si="42"/>
        <v>0</v>
      </c>
    </row>
    <row r="155" spans="1:6" ht="117" customHeight="1" x14ac:dyDescent="0.25">
      <c r="A155" s="63" t="s">
        <v>355</v>
      </c>
      <c r="B155" s="35" t="s">
        <v>378</v>
      </c>
      <c r="C155" s="73">
        <v>200</v>
      </c>
      <c r="D155" s="73">
        <v>2228.893</v>
      </c>
      <c r="E155" s="143"/>
      <c r="F155" s="203">
        <f t="shared" si="42"/>
        <v>0</v>
      </c>
    </row>
    <row r="156" spans="1:6" ht="75" customHeight="1" x14ac:dyDescent="0.25">
      <c r="A156" s="48" t="s">
        <v>163</v>
      </c>
      <c r="B156" s="161" t="s">
        <v>213</v>
      </c>
      <c r="C156" s="77"/>
      <c r="D156" s="90">
        <f>D157+D158</f>
        <v>457.10640999999998</v>
      </c>
      <c r="E156" s="197">
        <f t="shared" ref="E156" si="47">E157+E158</f>
        <v>0</v>
      </c>
      <c r="F156" s="203">
        <f t="shared" si="42"/>
        <v>0</v>
      </c>
    </row>
    <row r="157" spans="1:6" ht="90.6" customHeight="1" x14ac:dyDescent="0.25">
      <c r="A157" s="99" t="s">
        <v>356</v>
      </c>
      <c r="B157" s="160" t="s">
        <v>258</v>
      </c>
      <c r="C157" s="102">
        <v>500</v>
      </c>
      <c r="D157" s="102">
        <v>357.10640999999998</v>
      </c>
      <c r="E157" s="73"/>
      <c r="F157" s="203">
        <f t="shared" si="42"/>
        <v>0</v>
      </c>
    </row>
    <row r="158" spans="1:6" ht="90.6" customHeight="1" x14ac:dyDescent="0.25">
      <c r="A158" s="99" t="s">
        <v>422</v>
      </c>
      <c r="B158" s="35" t="s">
        <v>423</v>
      </c>
      <c r="C158" s="197">
        <v>200</v>
      </c>
      <c r="D158" s="197">
        <v>100</v>
      </c>
      <c r="E158" s="143"/>
      <c r="F158" s="203">
        <f t="shared" si="42"/>
        <v>0</v>
      </c>
    </row>
    <row r="159" spans="1:6" ht="55.5" customHeight="1" x14ac:dyDescent="0.25">
      <c r="A159" s="48" t="s">
        <v>285</v>
      </c>
      <c r="B159" s="199" t="s">
        <v>286</v>
      </c>
      <c r="C159" s="105"/>
      <c r="D159" s="105">
        <f t="shared" ref="D159:E159" si="48">D160</f>
        <v>200</v>
      </c>
      <c r="E159" s="105">
        <f t="shared" si="48"/>
        <v>0</v>
      </c>
      <c r="F159" s="203">
        <f t="shared" si="42"/>
        <v>0</v>
      </c>
    </row>
    <row r="160" spans="1:6" ht="59.25" customHeight="1" x14ac:dyDescent="0.25">
      <c r="A160" s="200" t="s">
        <v>287</v>
      </c>
      <c r="B160" s="85" t="s">
        <v>288</v>
      </c>
      <c r="C160" s="105">
        <v>500</v>
      </c>
      <c r="D160" s="105">
        <v>200</v>
      </c>
      <c r="E160" s="105">
        <v>0</v>
      </c>
      <c r="F160" s="203">
        <f t="shared" si="42"/>
        <v>0</v>
      </c>
    </row>
    <row r="161" spans="1:6" ht="57" customHeight="1" x14ac:dyDescent="0.25">
      <c r="A161" s="99" t="s">
        <v>383</v>
      </c>
      <c r="B161" s="179" t="s">
        <v>386</v>
      </c>
      <c r="C161" s="20"/>
      <c r="D161" s="20">
        <f>D162+D163</f>
        <v>119</v>
      </c>
      <c r="E161" s="20">
        <f t="shared" ref="E161" si="49">E162+E163</f>
        <v>5.1228800000000003</v>
      </c>
      <c r="F161" s="203">
        <f t="shared" si="42"/>
        <v>4.3049411764705887</v>
      </c>
    </row>
    <row r="162" spans="1:6" ht="207" customHeight="1" x14ac:dyDescent="0.25">
      <c r="A162" s="52" t="s">
        <v>384</v>
      </c>
      <c r="B162" s="211" t="s">
        <v>387</v>
      </c>
      <c r="C162" s="20">
        <v>100</v>
      </c>
      <c r="D162" s="20">
        <v>4.7355900000000002</v>
      </c>
      <c r="E162" s="143"/>
      <c r="F162" s="203">
        <f t="shared" si="42"/>
        <v>0</v>
      </c>
    </row>
    <row r="163" spans="1:6" ht="147" customHeight="1" x14ac:dyDescent="0.25">
      <c r="A163" s="185" t="s">
        <v>385</v>
      </c>
      <c r="B163" s="211" t="s">
        <v>387</v>
      </c>
      <c r="C163" s="20">
        <v>200</v>
      </c>
      <c r="D163" s="20">
        <v>114.26441</v>
      </c>
      <c r="E163" s="73">
        <v>5.1228800000000003</v>
      </c>
      <c r="F163" s="203">
        <f t="shared" si="42"/>
        <v>4.4833557535544095</v>
      </c>
    </row>
    <row r="164" spans="1:6" ht="30.75" customHeight="1" x14ac:dyDescent="0.25">
      <c r="A164" s="5" t="s">
        <v>107</v>
      </c>
      <c r="B164" s="7" t="s">
        <v>108</v>
      </c>
      <c r="C164" s="7"/>
      <c r="D164" s="72">
        <f>D165+D169</f>
        <v>478.68889999999999</v>
      </c>
      <c r="E164" s="102">
        <f>E165+E169</f>
        <v>189.51957999999999</v>
      </c>
      <c r="F164" s="203">
        <f t="shared" si="42"/>
        <v>39.591388060178538</v>
      </c>
    </row>
    <row r="165" spans="1:6" ht="47.25" customHeight="1" x14ac:dyDescent="0.25">
      <c r="A165" s="5" t="s">
        <v>109</v>
      </c>
      <c r="B165" s="7" t="s">
        <v>110</v>
      </c>
      <c r="C165" s="7"/>
      <c r="D165" s="72">
        <f>D168+D167+D166</f>
        <v>451</v>
      </c>
      <c r="E165" s="163">
        <f t="shared" ref="E165" si="50">E168+E167+E166</f>
        <v>162.8416</v>
      </c>
      <c r="F165" s="203">
        <f t="shared" si="42"/>
        <v>36.106784922394681</v>
      </c>
    </row>
    <row r="166" spans="1:6" ht="91.9" customHeight="1" x14ac:dyDescent="0.25">
      <c r="A166" s="80" t="s">
        <v>341</v>
      </c>
      <c r="B166" s="210" t="s">
        <v>340</v>
      </c>
      <c r="C166" s="147">
        <v>200</v>
      </c>
      <c r="D166" s="147">
        <v>450</v>
      </c>
      <c r="E166" s="147">
        <v>162.8416</v>
      </c>
      <c r="F166" s="203">
        <f t="shared" si="42"/>
        <v>36.187022222222218</v>
      </c>
    </row>
    <row r="167" spans="1:6" ht="81.599999999999994" customHeight="1" x14ac:dyDescent="0.25">
      <c r="A167" s="52" t="s">
        <v>259</v>
      </c>
      <c r="B167" s="210" t="s">
        <v>260</v>
      </c>
      <c r="C167" s="102">
        <v>300</v>
      </c>
      <c r="D167" s="102">
        <v>0</v>
      </c>
      <c r="E167" s="73">
        <v>0</v>
      </c>
      <c r="F167" s="203"/>
    </row>
    <row r="168" spans="1:6" ht="213" customHeight="1" x14ac:dyDescent="0.25">
      <c r="A168" s="157" t="s">
        <v>236</v>
      </c>
      <c r="B168" s="7" t="s">
        <v>111</v>
      </c>
      <c r="C168" s="7">
        <v>200</v>
      </c>
      <c r="D168" s="24">
        <v>1</v>
      </c>
      <c r="E168" s="143">
        <v>0</v>
      </c>
      <c r="F168" s="203">
        <f t="shared" si="42"/>
        <v>0</v>
      </c>
    </row>
    <row r="169" spans="1:6" ht="43.5" customHeight="1" x14ac:dyDescent="0.25">
      <c r="A169" s="149" t="s">
        <v>262</v>
      </c>
      <c r="B169" s="148" t="s">
        <v>263</v>
      </c>
      <c r="C169" s="102"/>
      <c r="D169" s="102">
        <f>D171+D170</f>
        <v>27.6889</v>
      </c>
      <c r="E169" s="171">
        <f t="shared" ref="E169" si="51">E171+E170</f>
        <v>26.677980000000002</v>
      </c>
      <c r="F169" s="203">
        <f t="shared" si="42"/>
        <v>96.349006280495075</v>
      </c>
    </row>
    <row r="170" spans="1:6" ht="88.15" customHeight="1" x14ac:dyDescent="0.25">
      <c r="A170" s="99" t="s">
        <v>363</v>
      </c>
      <c r="B170" s="208" t="s">
        <v>364</v>
      </c>
      <c r="C170" s="158"/>
      <c r="D170" s="158">
        <v>27.6889</v>
      </c>
      <c r="E170" s="158">
        <v>26.677980000000002</v>
      </c>
      <c r="F170" s="203">
        <f t="shared" si="42"/>
        <v>96.349006280495075</v>
      </c>
    </row>
    <row r="171" spans="1:6" ht="89.25" customHeight="1" x14ac:dyDescent="0.25">
      <c r="A171" s="52" t="s">
        <v>264</v>
      </c>
      <c r="B171" s="209" t="s">
        <v>265</v>
      </c>
      <c r="C171" s="102">
        <v>200</v>
      </c>
      <c r="D171" s="102">
        <v>0</v>
      </c>
      <c r="E171" s="102">
        <v>0</v>
      </c>
      <c r="F171" s="203"/>
    </row>
    <row r="172" spans="1:6" ht="83.25" customHeight="1" x14ac:dyDescent="0.25">
      <c r="A172" s="25" t="s">
        <v>375</v>
      </c>
      <c r="B172" s="26" t="s">
        <v>112</v>
      </c>
      <c r="C172" s="26"/>
      <c r="D172" s="26">
        <f>D173+D181</f>
        <v>38748.820359999998</v>
      </c>
      <c r="E172" s="26">
        <f>E173+E181</f>
        <v>2983.5306799999998</v>
      </c>
      <c r="F172" s="203">
        <f t="shared" si="42"/>
        <v>7.6996684086926876</v>
      </c>
    </row>
    <row r="173" spans="1:6" ht="87.75" customHeight="1" x14ac:dyDescent="0.25">
      <c r="A173" s="5" t="s">
        <v>113</v>
      </c>
      <c r="B173" s="7" t="s">
        <v>114</v>
      </c>
      <c r="C173" s="7"/>
      <c r="D173" s="30">
        <f>D174</f>
        <v>38648.820359999998</v>
      </c>
      <c r="E173" s="134">
        <f t="shared" ref="E173" si="52">E174</f>
        <v>2983.5306799999998</v>
      </c>
      <c r="F173" s="203">
        <f t="shared" si="42"/>
        <v>7.7195905391405848</v>
      </c>
    </row>
    <row r="174" spans="1:6" ht="98.25" customHeight="1" x14ac:dyDescent="0.25">
      <c r="A174" s="5" t="s">
        <v>115</v>
      </c>
      <c r="B174" s="7" t="s">
        <v>116</v>
      </c>
      <c r="C174" s="7"/>
      <c r="D174" s="188">
        <f>D175+D177+D178+D176+D179+D180</f>
        <v>38648.820359999998</v>
      </c>
      <c r="E174" s="198">
        <f t="shared" ref="E174" si="53">E175+E177+E178+E176+E179+E180</f>
        <v>2983.5306799999998</v>
      </c>
      <c r="F174" s="203">
        <f t="shared" si="42"/>
        <v>7.7195905391405848</v>
      </c>
    </row>
    <row r="175" spans="1:6" ht="162" customHeight="1" x14ac:dyDescent="0.25">
      <c r="A175" s="40" t="s">
        <v>194</v>
      </c>
      <c r="B175" s="7" t="s">
        <v>117</v>
      </c>
      <c r="C175" s="7">
        <v>600</v>
      </c>
      <c r="D175" s="24">
        <v>9453</v>
      </c>
      <c r="E175" s="73">
        <v>638.29600000000005</v>
      </c>
      <c r="F175" s="203">
        <f t="shared" si="42"/>
        <v>6.7523114355231142</v>
      </c>
    </row>
    <row r="176" spans="1:6" ht="116.25" customHeight="1" x14ac:dyDescent="0.25">
      <c r="A176" s="89" t="s">
        <v>237</v>
      </c>
      <c r="B176" s="7" t="s">
        <v>177</v>
      </c>
      <c r="C176" s="7">
        <v>200</v>
      </c>
      <c r="D176" s="24">
        <v>1000</v>
      </c>
      <c r="E176" s="24"/>
      <c r="F176" s="203">
        <f t="shared" si="42"/>
        <v>0</v>
      </c>
    </row>
    <row r="177" spans="1:6" ht="186" customHeight="1" x14ac:dyDescent="0.25">
      <c r="A177" s="181" t="s">
        <v>195</v>
      </c>
      <c r="B177" s="7" t="s">
        <v>118</v>
      </c>
      <c r="C177" s="7">
        <v>600</v>
      </c>
      <c r="D177" s="24">
        <v>15449.11442</v>
      </c>
      <c r="E177" s="73">
        <v>2345.23468</v>
      </c>
      <c r="F177" s="203">
        <f t="shared" si="42"/>
        <v>15.180382617685344</v>
      </c>
    </row>
    <row r="178" spans="1:6" ht="136.5" customHeight="1" x14ac:dyDescent="0.25">
      <c r="A178" s="89" t="s">
        <v>238</v>
      </c>
      <c r="B178" s="7" t="s">
        <v>119</v>
      </c>
      <c r="C178" s="7">
        <v>200</v>
      </c>
      <c r="D178" s="24">
        <v>9655</v>
      </c>
      <c r="E178" s="24"/>
      <c r="F178" s="203">
        <f t="shared" si="42"/>
        <v>0</v>
      </c>
    </row>
    <row r="179" spans="1:6" ht="84" customHeight="1" x14ac:dyDescent="0.25">
      <c r="A179" s="196" t="s">
        <v>424</v>
      </c>
      <c r="B179" s="146" t="s">
        <v>425</v>
      </c>
      <c r="C179" s="197">
        <v>200</v>
      </c>
      <c r="D179" s="197">
        <v>2500</v>
      </c>
      <c r="E179" s="197">
        <v>0</v>
      </c>
      <c r="F179" s="203">
        <f t="shared" si="42"/>
        <v>0</v>
      </c>
    </row>
    <row r="180" spans="1:6" ht="83.25" customHeight="1" x14ac:dyDescent="0.25">
      <c r="A180" s="196" t="s">
        <v>426</v>
      </c>
      <c r="B180" s="201" t="s">
        <v>427</v>
      </c>
      <c r="C180" s="197">
        <v>200</v>
      </c>
      <c r="D180" s="197">
        <v>591.70594000000006</v>
      </c>
      <c r="E180" s="197">
        <v>0</v>
      </c>
      <c r="F180" s="203">
        <f t="shared" si="42"/>
        <v>0</v>
      </c>
    </row>
    <row r="181" spans="1:6" ht="55.5" customHeight="1" x14ac:dyDescent="0.25">
      <c r="A181" s="46" t="s">
        <v>196</v>
      </c>
      <c r="B181" s="47" t="s">
        <v>197</v>
      </c>
      <c r="C181" s="41"/>
      <c r="D181" s="41">
        <f>D182</f>
        <v>100</v>
      </c>
      <c r="E181" s="41">
        <f t="shared" ref="E181:E182" si="54">E182</f>
        <v>0</v>
      </c>
      <c r="F181" s="203">
        <f t="shared" si="42"/>
        <v>0</v>
      </c>
    </row>
    <row r="182" spans="1:6" ht="40.5" customHeight="1" x14ac:dyDescent="0.25">
      <c r="A182" s="48" t="s">
        <v>198</v>
      </c>
      <c r="B182" s="47" t="s">
        <v>199</v>
      </c>
      <c r="C182" s="41"/>
      <c r="D182" s="41">
        <f>D183</f>
        <v>100</v>
      </c>
      <c r="E182" s="136">
        <f t="shared" si="54"/>
        <v>0</v>
      </c>
      <c r="F182" s="203">
        <f t="shared" si="42"/>
        <v>0</v>
      </c>
    </row>
    <row r="183" spans="1:6" ht="155.25" customHeight="1" x14ac:dyDescent="0.25">
      <c r="A183" s="52" t="s">
        <v>239</v>
      </c>
      <c r="B183" s="47" t="s">
        <v>200</v>
      </c>
      <c r="C183" s="41">
        <v>200</v>
      </c>
      <c r="D183" s="41">
        <v>100</v>
      </c>
      <c r="E183" s="41"/>
      <c r="F183" s="203">
        <f t="shared" si="42"/>
        <v>0</v>
      </c>
    </row>
    <row r="184" spans="1:6" ht="140.25" customHeight="1" x14ac:dyDescent="0.25">
      <c r="A184" s="25" t="s">
        <v>329</v>
      </c>
      <c r="B184" s="26" t="s">
        <v>120</v>
      </c>
      <c r="C184" s="26"/>
      <c r="D184" s="26">
        <f>D185+D199+D204+D212</f>
        <v>39241.1852</v>
      </c>
      <c r="E184" s="26">
        <f t="shared" ref="E184" si="55">E185+E199+E204+E212</f>
        <v>9107.0052400000004</v>
      </c>
      <c r="F184" s="203">
        <f t="shared" si="42"/>
        <v>23.207773143406484</v>
      </c>
    </row>
    <row r="185" spans="1:6" ht="63" x14ac:dyDescent="0.25">
      <c r="A185" s="9" t="s">
        <v>121</v>
      </c>
      <c r="B185" s="7" t="s">
        <v>122</v>
      </c>
      <c r="C185" s="7"/>
      <c r="D185" s="72">
        <f>D186+D197</f>
        <v>30378.628619999996</v>
      </c>
      <c r="E185" s="72">
        <f>E186+E197</f>
        <v>6767.6163800000004</v>
      </c>
      <c r="F185" s="203">
        <f t="shared" si="42"/>
        <v>22.277557241489465</v>
      </c>
    </row>
    <row r="186" spans="1:6" ht="47.25" x14ac:dyDescent="0.25">
      <c r="A186" s="5" t="s">
        <v>123</v>
      </c>
      <c r="B186" s="7" t="s">
        <v>124</v>
      </c>
      <c r="C186" s="7"/>
      <c r="D186" s="96">
        <f>D187+D188+D189+D190+D191+D192+D193+D194+D195+D196</f>
        <v>27424.111099999995</v>
      </c>
      <c r="E186" s="163">
        <f t="shared" ref="E186" si="56">E187+E188+E189+E190+E191+E192+E193+E194+E195+E196</f>
        <v>6126.1651400000001</v>
      </c>
      <c r="F186" s="203">
        <f t="shared" si="42"/>
        <v>22.338609691527981</v>
      </c>
    </row>
    <row r="187" spans="1:6" ht="173.25" x14ac:dyDescent="0.25">
      <c r="A187" s="5" t="s">
        <v>125</v>
      </c>
      <c r="B187" s="7" t="s">
        <v>126</v>
      </c>
      <c r="C187" s="7">
        <v>100</v>
      </c>
      <c r="D187" s="24">
        <v>1812.385</v>
      </c>
      <c r="E187" s="24">
        <v>286.89559000000003</v>
      </c>
      <c r="F187" s="203">
        <f t="shared" si="42"/>
        <v>15.829726575755155</v>
      </c>
    </row>
    <row r="188" spans="1:6" ht="149.25" customHeight="1" x14ac:dyDescent="0.25">
      <c r="A188" s="5" t="s">
        <v>399</v>
      </c>
      <c r="B188" s="7" t="s">
        <v>126</v>
      </c>
      <c r="C188" s="7">
        <v>100</v>
      </c>
      <c r="D188" s="24">
        <v>23188.579969999999</v>
      </c>
      <c r="E188" s="24">
        <v>5327.7475899999999</v>
      </c>
      <c r="F188" s="203">
        <f t="shared" si="42"/>
        <v>22.975738906361329</v>
      </c>
    </row>
    <row r="189" spans="1:6" ht="100.5" customHeight="1" x14ac:dyDescent="0.25">
      <c r="A189" s="5" t="s">
        <v>400</v>
      </c>
      <c r="B189" s="7" t="s">
        <v>126</v>
      </c>
      <c r="C189" s="7">
        <v>200</v>
      </c>
      <c r="D189" s="24">
        <v>1961.0899199999999</v>
      </c>
      <c r="E189" s="24">
        <v>455.98095999999998</v>
      </c>
      <c r="F189" s="203">
        <f t="shared" si="42"/>
        <v>23.251405014615546</v>
      </c>
    </row>
    <row r="190" spans="1:6" ht="63" x14ac:dyDescent="0.25">
      <c r="A190" s="5" t="s">
        <v>401</v>
      </c>
      <c r="B190" s="7" t="s">
        <v>126</v>
      </c>
      <c r="C190" s="7">
        <v>800</v>
      </c>
      <c r="D190" s="24">
        <v>133.74511000000001</v>
      </c>
      <c r="E190" s="24">
        <v>12.901999999999999</v>
      </c>
      <c r="F190" s="203">
        <f t="shared" si="42"/>
        <v>9.646707831037709</v>
      </c>
    </row>
    <row r="191" spans="1:6" ht="102.75" customHeight="1" x14ac:dyDescent="0.25">
      <c r="A191" s="89" t="s">
        <v>240</v>
      </c>
      <c r="B191" s="7" t="s">
        <v>127</v>
      </c>
      <c r="C191" s="7">
        <v>200</v>
      </c>
      <c r="D191" s="24">
        <v>102.3111</v>
      </c>
      <c r="E191" s="24">
        <v>30</v>
      </c>
      <c r="F191" s="203">
        <f t="shared" si="42"/>
        <v>29.322331594519071</v>
      </c>
    </row>
    <row r="192" spans="1:6" ht="96" customHeight="1" x14ac:dyDescent="0.25">
      <c r="A192" s="89" t="s">
        <v>241</v>
      </c>
      <c r="B192" s="7" t="s">
        <v>128</v>
      </c>
      <c r="C192" s="7">
        <v>200</v>
      </c>
      <c r="D192" s="24">
        <v>35</v>
      </c>
      <c r="E192" s="24">
        <v>0</v>
      </c>
      <c r="F192" s="203">
        <f t="shared" si="42"/>
        <v>0</v>
      </c>
    </row>
    <row r="193" spans="1:6" ht="69" customHeight="1" x14ac:dyDescent="0.25">
      <c r="A193" s="89" t="s">
        <v>242</v>
      </c>
      <c r="B193" s="73" t="s">
        <v>296</v>
      </c>
      <c r="C193" s="7">
        <v>200</v>
      </c>
      <c r="D193" s="24">
        <v>130</v>
      </c>
      <c r="E193" s="24">
        <v>8</v>
      </c>
      <c r="F193" s="203">
        <f t="shared" si="42"/>
        <v>6.1538461538461542</v>
      </c>
    </row>
    <row r="194" spans="1:6" ht="202.5" customHeight="1" x14ac:dyDescent="0.25">
      <c r="A194" s="17" t="s">
        <v>179</v>
      </c>
      <c r="B194" s="8" t="s">
        <v>129</v>
      </c>
      <c r="C194" s="8">
        <v>100</v>
      </c>
      <c r="D194" s="72">
        <v>28.2775</v>
      </c>
      <c r="E194" s="72">
        <v>4.6390000000000002</v>
      </c>
      <c r="F194" s="203">
        <f t="shared" si="42"/>
        <v>16.405269206966672</v>
      </c>
    </row>
    <row r="195" spans="1:6" ht="116.25" customHeight="1" x14ac:dyDescent="0.25">
      <c r="A195" s="89" t="s">
        <v>243</v>
      </c>
      <c r="B195" s="7" t="s">
        <v>129</v>
      </c>
      <c r="C195" s="7">
        <v>200</v>
      </c>
      <c r="D195" s="24">
        <v>31.7225</v>
      </c>
      <c r="E195" s="24"/>
      <c r="F195" s="203">
        <f t="shared" si="42"/>
        <v>0</v>
      </c>
    </row>
    <row r="196" spans="1:6" ht="144.75" customHeight="1" x14ac:dyDescent="0.25">
      <c r="A196" s="127" t="s">
        <v>244</v>
      </c>
      <c r="B196" s="7" t="s">
        <v>130</v>
      </c>
      <c r="C196" s="7">
        <v>200</v>
      </c>
      <c r="D196" s="24">
        <v>1</v>
      </c>
      <c r="E196" s="24"/>
      <c r="F196" s="203">
        <f t="shared" si="42"/>
        <v>0</v>
      </c>
    </row>
    <row r="197" spans="1:6" ht="68.25" customHeight="1" x14ac:dyDescent="0.25">
      <c r="A197" s="5" t="s">
        <v>131</v>
      </c>
      <c r="B197" s="7" t="s">
        <v>132</v>
      </c>
      <c r="C197" s="7"/>
      <c r="D197" s="24">
        <f>SUM(D198)</f>
        <v>2954.5175199999999</v>
      </c>
      <c r="E197" s="82">
        <f t="shared" ref="E197" si="57">SUM(E198)</f>
        <v>641.45123999999998</v>
      </c>
      <c r="F197" s="203">
        <f t="shared" si="42"/>
        <v>21.710862625042076</v>
      </c>
    </row>
    <row r="198" spans="1:6" ht="120.75" customHeight="1" x14ac:dyDescent="0.25">
      <c r="A198" s="135" t="s">
        <v>133</v>
      </c>
      <c r="B198" s="7" t="s">
        <v>134</v>
      </c>
      <c r="C198" s="7">
        <v>600</v>
      </c>
      <c r="D198" s="24">
        <v>2954.5175199999999</v>
      </c>
      <c r="E198" s="24">
        <v>641.45123999999998</v>
      </c>
      <c r="F198" s="203">
        <f t="shared" si="42"/>
        <v>21.710862625042076</v>
      </c>
    </row>
    <row r="199" spans="1:6" ht="54" customHeight="1" x14ac:dyDescent="0.25">
      <c r="A199" s="5" t="s">
        <v>135</v>
      </c>
      <c r="B199" s="7" t="s">
        <v>136</v>
      </c>
      <c r="C199" s="7"/>
      <c r="D199" s="204">
        <f t="shared" ref="D199:E199" si="58">D200</f>
        <v>2332</v>
      </c>
      <c r="E199" s="204">
        <f t="shared" si="58"/>
        <v>482.58281999999997</v>
      </c>
      <c r="F199" s="203">
        <f t="shared" si="42"/>
        <v>20.693945969125213</v>
      </c>
    </row>
    <row r="200" spans="1:6" ht="74.25" customHeight="1" x14ac:dyDescent="0.25">
      <c r="A200" s="5" t="s">
        <v>137</v>
      </c>
      <c r="B200" s="7" t="s">
        <v>138</v>
      </c>
      <c r="C200" s="7"/>
      <c r="D200" s="204">
        <f>D202+D203+D201</f>
        <v>2332</v>
      </c>
      <c r="E200" s="204">
        <f>E202+E203+E201</f>
        <v>482.58281999999997</v>
      </c>
      <c r="F200" s="203">
        <f t="shared" si="42"/>
        <v>20.693945969125213</v>
      </c>
    </row>
    <row r="201" spans="1:6" ht="107.25" customHeight="1" x14ac:dyDescent="0.25">
      <c r="A201" s="43" t="s">
        <v>310</v>
      </c>
      <c r="B201" s="207" t="s">
        <v>311</v>
      </c>
      <c r="C201" s="204">
        <v>600</v>
      </c>
      <c r="D201" s="204">
        <v>350</v>
      </c>
      <c r="E201" s="204">
        <v>53.575499999999998</v>
      </c>
      <c r="F201" s="203">
        <f t="shared" si="42"/>
        <v>15.307285714285715</v>
      </c>
    </row>
    <row r="202" spans="1:6" ht="126.75" customHeight="1" x14ac:dyDescent="0.25">
      <c r="A202" s="65" t="s">
        <v>139</v>
      </c>
      <c r="B202" s="7" t="s">
        <v>140</v>
      </c>
      <c r="C202" s="7">
        <v>100</v>
      </c>
      <c r="D202" s="24">
        <v>1916.952</v>
      </c>
      <c r="E202" s="73">
        <v>423.81432000000001</v>
      </c>
      <c r="F202" s="203">
        <f t="shared" si="42"/>
        <v>22.10876015674884</v>
      </c>
    </row>
    <row r="203" spans="1:6" ht="67.5" customHeight="1" x14ac:dyDescent="0.25">
      <c r="A203" s="89" t="s">
        <v>245</v>
      </c>
      <c r="B203" s="7" t="s">
        <v>140</v>
      </c>
      <c r="C203" s="7">
        <v>200</v>
      </c>
      <c r="D203" s="24">
        <v>65.048000000000002</v>
      </c>
      <c r="E203" s="73">
        <v>5.1929999999999996</v>
      </c>
      <c r="F203" s="203">
        <f t="shared" si="42"/>
        <v>7.9833353831017089</v>
      </c>
    </row>
    <row r="204" spans="1:6" ht="69" customHeight="1" x14ac:dyDescent="0.25">
      <c r="A204" s="5" t="s">
        <v>141</v>
      </c>
      <c r="B204" s="7" t="s">
        <v>142</v>
      </c>
      <c r="C204" s="7"/>
      <c r="D204" s="30">
        <f>D205+D210</f>
        <v>3402.9184599999999</v>
      </c>
      <c r="E204" s="30">
        <f>E205+E210</f>
        <v>1130.87879</v>
      </c>
      <c r="F204" s="203">
        <f t="shared" si="42"/>
        <v>33.232614983081312</v>
      </c>
    </row>
    <row r="205" spans="1:6" ht="60" customHeight="1" x14ac:dyDescent="0.25">
      <c r="A205" s="5" t="s">
        <v>143</v>
      </c>
      <c r="B205" s="7" t="s">
        <v>144</v>
      </c>
      <c r="C205" s="7"/>
      <c r="D205" s="30">
        <f>D206+D207+D208+D209</f>
        <v>3393.6464599999999</v>
      </c>
      <c r="E205" s="134">
        <f t="shared" ref="E205" si="59">E206+E207+E208+E209</f>
        <v>1130.87879</v>
      </c>
      <c r="F205" s="203">
        <f t="shared" ref="F205:F237" si="60">E205/D205*100</f>
        <v>33.323411950224184</v>
      </c>
    </row>
    <row r="206" spans="1:6" ht="95.25" customHeight="1" x14ac:dyDescent="0.25">
      <c r="A206" s="89" t="s">
        <v>246</v>
      </c>
      <c r="B206" s="7" t="s">
        <v>145</v>
      </c>
      <c r="C206" s="7">
        <v>200</v>
      </c>
      <c r="D206" s="24">
        <v>0</v>
      </c>
      <c r="E206" s="24">
        <v>0</v>
      </c>
      <c r="F206" s="203"/>
    </row>
    <row r="207" spans="1:6" ht="88.5" customHeight="1" x14ac:dyDescent="0.25">
      <c r="A207" s="5" t="s">
        <v>146</v>
      </c>
      <c r="B207" s="7" t="s">
        <v>147</v>
      </c>
      <c r="C207" s="7">
        <v>500</v>
      </c>
      <c r="D207" s="24">
        <v>129</v>
      </c>
      <c r="E207" s="24">
        <v>43</v>
      </c>
      <c r="F207" s="203">
        <f t="shared" si="60"/>
        <v>33.333333333333329</v>
      </c>
    </row>
    <row r="208" spans="1:6" ht="88.5" customHeight="1" x14ac:dyDescent="0.25">
      <c r="A208" s="174" t="s">
        <v>416</v>
      </c>
      <c r="B208" s="7" t="s">
        <v>148</v>
      </c>
      <c r="C208" s="7">
        <v>500</v>
      </c>
      <c r="D208" s="24">
        <v>3264.6464599999999</v>
      </c>
      <c r="E208" s="73">
        <v>1087.87879</v>
      </c>
      <c r="F208" s="203">
        <f t="shared" si="60"/>
        <v>33.323019914383011</v>
      </c>
    </row>
    <row r="209" spans="1:6" ht="102.75" customHeight="1" x14ac:dyDescent="0.25">
      <c r="A209" s="37" t="s">
        <v>417</v>
      </c>
      <c r="B209" s="75" t="s">
        <v>204</v>
      </c>
      <c r="C209" s="55">
        <v>500</v>
      </c>
      <c r="D209" s="55"/>
      <c r="E209" s="55"/>
      <c r="F209" s="203"/>
    </row>
    <row r="210" spans="1:6" ht="31.5" customHeight="1" x14ac:dyDescent="0.25">
      <c r="A210" s="5" t="s">
        <v>149</v>
      </c>
      <c r="B210" s="7" t="s">
        <v>150</v>
      </c>
      <c r="C210" s="7"/>
      <c r="D210" s="30">
        <f t="shared" ref="D210:E210" si="61">D211</f>
        <v>9.2720000000000002</v>
      </c>
      <c r="E210" s="30">
        <f t="shared" si="61"/>
        <v>0</v>
      </c>
      <c r="F210" s="203">
        <f t="shared" si="60"/>
        <v>0</v>
      </c>
    </row>
    <row r="211" spans="1:6" ht="51.75" customHeight="1" x14ac:dyDescent="0.25">
      <c r="A211" s="5" t="s">
        <v>151</v>
      </c>
      <c r="B211" s="7" t="s">
        <v>152</v>
      </c>
      <c r="C211" s="7">
        <v>700</v>
      </c>
      <c r="D211" s="24">
        <v>9.2720000000000002</v>
      </c>
      <c r="E211" s="24"/>
      <c r="F211" s="203">
        <f t="shared" si="60"/>
        <v>0</v>
      </c>
    </row>
    <row r="212" spans="1:6" ht="85.5" customHeight="1" x14ac:dyDescent="0.25">
      <c r="A212" s="5" t="s">
        <v>153</v>
      </c>
      <c r="B212" s="7" t="s">
        <v>154</v>
      </c>
      <c r="C212" s="7"/>
      <c r="D212" s="204">
        <f>D213+D219</f>
        <v>3127.6381200000001</v>
      </c>
      <c r="E212" s="204">
        <f t="shared" ref="E212" si="62">E213+E219</f>
        <v>725.92724999999996</v>
      </c>
      <c r="F212" s="203">
        <f t="shared" si="60"/>
        <v>23.210078089213209</v>
      </c>
    </row>
    <row r="213" spans="1:6" ht="54" customHeight="1" x14ac:dyDescent="0.25">
      <c r="A213" s="181" t="s">
        <v>155</v>
      </c>
      <c r="B213" s="7" t="s">
        <v>156</v>
      </c>
      <c r="C213" s="7"/>
      <c r="D213" s="204">
        <f>D214+D215+D216+D217+D218</f>
        <v>2103</v>
      </c>
      <c r="E213" s="204">
        <f t="shared" ref="E213" si="63">E214+E215+E216+E217+E218</f>
        <v>512.029</v>
      </c>
      <c r="F213" s="203">
        <f t="shared" si="60"/>
        <v>24.34755111745126</v>
      </c>
    </row>
    <row r="214" spans="1:6" ht="141.75" x14ac:dyDescent="0.25">
      <c r="A214" s="5" t="s">
        <v>157</v>
      </c>
      <c r="B214" s="7" t="s">
        <v>158</v>
      </c>
      <c r="C214" s="7">
        <v>600</v>
      </c>
      <c r="D214" s="24">
        <v>275</v>
      </c>
      <c r="E214" s="24">
        <v>46.32</v>
      </c>
      <c r="F214" s="203">
        <f t="shared" si="60"/>
        <v>16.843636363636364</v>
      </c>
    </row>
    <row r="215" spans="1:6" ht="85.5" customHeight="1" x14ac:dyDescent="0.25">
      <c r="A215" s="71" t="s">
        <v>212</v>
      </c>
      <c r="B215" s="24" t="s">
        <v>159</v>
      </c>
      <c r="C215" s="24">
        <v>200</v>
      </c>
      <c r="D215" s="24">
        <v>17</v>
      </c>
      <c r="E215" s="24">
        <v>13</v>
      </c>
      <c r="F215" s="203">
        <f t="shared" si="60"/>
        <v>76.470588235294116</v>
      </c>
    </row>
    <row r="216" spans="1:6" ht="83.25" customHeight="1" x14ac:dyDescent="0.25">
      <c r="A216" s="89" t="s">
        <v>247</v>
      </c>
      <c r="B216" s="7" t="s">
        <v>160</v>
      </c>
      <c r="C216" s="7">
        <v>200</v>
      </c>
      <c r="D216" s="24">
        <v>0</v>
      </c>
      <c r="E216" s="24">
        <v>0</v>
      </c>
      <c r="F216" s="203"/>
    </row>
    <row r="217" spans="1:6" ht="56.25" customHeight="1" x14ac:dyDescent="0.25">
      <c r="A217" s="68" t="s">
        <v>161</v>
      </c>
      <c r="B217" s="7" t="s">
        <v>162</v>
      </c>
      <c r="C217" s="7">
        <v>300</v>
      </c>
      <c r="D217" s="24">
        <v>1811</v>
      </c>
      <c r="E217" s="73">
        <v>452.709</v>
      </c>
      <c r="F217" s="203">
        <f t="shared" si="60"/>
        <v>24.997736057426838</v>
      </c>
    </row>
    <row r="218" spans="1:6" ht="105" customHeight="1" x14ac:dyDescent="0.25">
      <c r="A218" s="44" t="s">
        <v>389</v>
      </c>
      <c r="B218" s="180" t="s">
        <v>388</v>
      </c>
      <c r="C218" s="175">
        <v>500</v>
      </c>
      <c r="D218" s="175">
        <v>0</v>
      </c>
      <c r="E218" s="175">
        <v>0</v>
      </c>
      <c r="F218" s="203"/>
    </row>
    <row r="219" spans="1:6" ht="72.75" customHeight="1" x14ac:dyDescent="0.25">
      <c r="A219" s="5" t="s">
        <v>163</v>
      </c>
      <c r="B219" s="204" t="s">
        <v>164</v>
      </c>
      <c r="C219" s="204"/>
      <c r="D219" s="204">
        <f t="shared" ref="D219:E219" si="64">D221+D225+D226+D223+D224+D222+D220</f>
        <v>1024.6381200000001</v>
      </c>
      <c r="E219" s="204">
        <f t="shared" si="64"/>
        <v>213.89824999999999</v>
      </c>
      <c r="F219" s="203">
        <f t="shared" si="60"/>
        <v>20.875492120086257</v>
      </c>
    </row>
    <row r="220" spans="1:6" ht="153" customHeight="1" x14ac:dyDescent="0.25">
      <c r="A220" s="196" t="s">
        <v>429</v>
      </c>
      <c r="B220" s="74" t="s">
        <v>428</v>
      </c>
      <c r="C220" s="204">
        <v>600</v>
      </c>
      <c r="D220" s="204">
        <v>16</v>
      </c>
      <c r="E220" s="204"/>
      <c r="F220" s="203">
        <f t="shared" si="60"/>
        <v>0</v>
      </c>
    </row>
    <row r="221" spans="1:6" ht="132.6" customHeight="1" x14ac:dyDescent="0.25">
      <c r="A221" s="144" t="s">
        <v>312</v>
      </c>
      <c r="B221" s="7" t="s">
        <v>165</v>
      </c>
      <c r="C221" s="7">
        <v>600</v>
      </c>
      <c r="D221" s="24">
        <v>50</v>
      </c>
      <c r="E221" s="24">
        <v>0</v>
      </c>
      <c r="F221" s="203">
        <f t="shared" si="60"/>
        <v>0</v>
      </c>
    </row>
    <row r="222" spans="1:6" ht="132.6" customHeight="1" x14ac:dyDescent="0.25">
      <c r="A222" s="135" t="s">
        <v>313</v>
      </c>
      <c r="B222" s="136" t="s">
        <v>165</v>
      </c>
      <c r="C222" s="136">
        <v>500</v>
      </c>
      <c r="D222" s="136">
        <v>0</v>
      </c>
      <c r="E222" s="136">
        <v>0</v>
      </c>
      <c r="F222" s="203"/>
    </row>
    <row r="223" spans="1:6" ht="139.15" customHeight="1" x14ac:dyDescent="0.25">
      <c r="A223" s="174" t="s">
        <v>314</v>
      </c>
      <c r="B223" s="84" t="s">
        <v>165</v>
      </c>
      <c r="C223" s="84">
        <v>600</v>
      </c>
      <c r="D223" s="84">
        <v>20</v>
      </c>
      <c r="E223" s="84">
        <v>0</v>
      </c>
      <c r="F223" s="203">
        <f t="shared" si="60"/>
        <v>0</v>
      </c>
    </row>
    <row r="224" spans="1:6" ht="101.25" customHeight="1" x14ac:dyDescent="0.25">
      <c r="A224" s="135" t="s">
        <v>315</v>
      </c>
      <c r="B224" s="92" t="s">
        <v>165</v>
      </c>
      <c r="C224" s="92">
        <v>500</v>
      </c>
      <c r="D224" s="92">
        <v>10</v>
      </c>
      <c r="E224" s="92">
        <v>0</v>
      </c>
      <c r="F224" s="203">
        <f t="shared" si="60"/>
        <v>0</v>
      </c>
    </row>
    <row r="225" spans="1:7" ht="92.25" customHeight="1" x14ac:dyDescent="0.25">
      <c r="A225" s="174" t="s">
        <v>166</v>
      </c>
      <c r="B225" s="7" t="s">
        <v>167</v>
      </c>
      <c r="C225" s="7">
        <v>500</v>
      </c>
      <c r="D225" s="24">
        <v>927.96199999999999</v>
      </c>
      <c r="E225" s="73">
        <v>213.89824999999999</v>
      </c>
      <c r="F225" s="203">
        <f t="shared" si="60"/>
        <v>23.0503242589675</v>
      </c>
    </row>
    <row r="226" spans="1:7" ht="92.25" customHeight="1" x14ac:dyDescent="0.25">
      <c r="A226" s="37" t="s">
        <v>248</v>
      </c>
      <c r="B226" s="56" t="s">
        <v>211</v>
      </c>
      <c r="C226" s="70">
        <v>200</v>
      </c>
      <c r="D226" s="73">
        <v>0.67612000000000005</v>
      </c>
      <c r="E226" s="73"/>
      <c r="F226" s="203">
        <f t="shared" si="60"/>
        <v>0</v>
      </c>
    </row>
    <row r="227" spans="1:7" ht="75" customHeight="1" x14ac:dyDescent="0.25">
      <c r="A227" s="104" t="s">
        <v>289</v>
      </c>
      <c r="B227" s="117" t="s">
        <v>290</v>
      </c>
      <c r="C227" s="105">
        <v>800</v>
      </c>
      <c r="D227" s="73"/>
      <c r="E227" s="73"/>
      <c r="F227" s="203"/>
    </row>
    <row r="228" spans="1:7" ht="88.5" customHeight="1" x14ac:dyDescent="0.25">
      <c r="A228" s="151" t="s">
        <v>354</v>
      </c>
      <c r="B228" s="117" t="s">
        <v>290</v>
      </c>
      <c r="C228" s="152">
        <v>200</v>
      </c>
      <c r="D228" s="73">
        <v>962.774</v>
      </c>
      <c r="E228" s="73">
        <v>481.387</v>
      </c>
      <c r="F228" s="203">
        <f t="shared" si="60"/>
        <v>50</v>
      </c>
    </row>
    <row r="229" spans="1:7" ht="88.5" customHeight="1" x14ac:dyDescent="0.25">
      <c r="A229" s="196" t="s">
        <v>430</v>
      </c>
      <c r="B229" s="205" t="s">
        <v>168</v>
      </c>
      <c r="C229" s="197">
        <v>800</v>
      </c>
      <c r="D229" s="73">
        <v>164.32087000000001</v>
      </c>
      <c r="E229" s="73"/>
      <c r="F229" s="203">
        <f t="shared" si="60"/>
        <v>0</v>
      </c>
    </row>
    <row r="230" spans="1:7" ht="88.5" customHeight="1" x14ac:dyDescent="0.25">
      <c r="A230" s="182" t="s">
        <v>415</v>
      </c>
      <c r="B230" s="206" t="s">
        <v>398</v>
      </c>
      <c r="C230" s="183">
        <v>200</v>
      </c>
      <c r="D230" s="73">
        <v>0</v>
      </c>
      <c r="E230" s="73">
        <v>0</v>
      </c>
      <c r="F230" s="203"/>
    </row>
    <row r="231" spans="1:7" ht="114.75" customHeight="1" x14ac:dyDescent="0.25">
      <c r="A231" s="52" t="s">
        <v>261</v>
      </c>
      <c r="B231" s="206" t="s">
        <v>183</v>
      </c>
      <c r="C231" s="86">
        <v>200</v>
      </c>
      <c r="D231" s="86">
        <v>70.8</v>
      </c>
      <c r="E231" s="86">
        <v>4.1870000000000003</v>
      </c>
      <c r="F231" s="203">
        <f t="shared" si="60"/>
        <v>5.9138418079096056</v>
      </c>
    </row>
    <row r="232" spans="1:7" ht="189" x14ac:dyDescent="0.25">
      <c r="A232" s="157" t="s">
        <v>169</v>
      </c>
      <c r="B232" s="7" t="s">
        <v>170</v>
      </c>
      <c r="C232" s="7">
        <v>100</v>
      </c>
      <c r="D232" s="24">
        <v>543.71500000000003</v>
      </c>
      <c r="E232" s="24">
        <v>109.68876</v>
      </c>
      <c r="F232" s="203">
        <f t="shared" si="60"/>
        <v>20.173944069963124</v>
      </c>
    </row>
    <row r="233" spans="1:7" ht="126" x14ac:dyDescent="0.25">
      <c r="A233" s="89" t="s">
        <v>249</v>
      </c>
      <c r="B233" s="7" t="s">
        <v>170</v>
      </c>
      <c r="C233" s="7">
        <v>200</v>
      </c>
      <c r="D233" s="24">
        <v>20</v>
      </c>
      <c r="E233" s="24">
        <v>7.05</v>
      </c>
      <c r="F233" s="203">
        <f t="shared" si="60"/>
        <v>35.25</v>
      </c>
    </row>
    <row r="234" spans="1:7" ht="178.5" customHeight="1" x14ac:dyDescent="0.25">
      <c r="A234" s="94" t="s">
        <v>254</v>
      </c>
      <c r="B234" s="90" t="s">
        <v>170</v>
      </c>
      <c r="C234" s="90">
        <v>100</v>
      </c>
      <c r="D234" s="90">
        <v>742.11500000000001</v>
      </c>
      <c r="E234" s="90">
        <v>105.24422</v>
      </c>
      <c r="F234" s="203">
        <f t="shared" si="60"/>
        <v>14.18165917681222</v>
      </c>
    </row>
    <row r="235" spans="1:7" ht="128.44999999999999" customHeight="1" x14ac:dyDescent="0.25">
      <c r="A235" s="98" t="s">
        <v>255</v>
      </c>
      <c r="B235" s="90" t="s">
        <v>170</v>
      </c>
      <c r="C235" s="90">
        <v>200</v>
      </c>
      <c r="D235" s="90">
        <v>0</v>
      </c>
      <c r="E235" s="90">
        <v>0</v>
      </c>
      <c r="F235" s="203"/>
    </row>
    <row r="236" spans="1:7" ht="33.75" customHeight="1" x14ac:dyDescent="0.25">
      <c r="A236" s="51" t="s">
        <v>253</v>
      </c>
      <c r="B236" s="130"/>
      <c r="C236" s="129"/>
      <c r="D236" s="97"/>
      <c r="E236" s="124"/>
      <c r="F236" s="203"/>
    </row>
    <row r="237" spans="1:7" ht="28.5" customHeight="1" x14ac:dyDescent="0.3">
      <c r="A237" s="3" t="s">
        <v>173</v>
      </c>
      <c r="B237" s="2"/>
      <c r="C237" s="2"/>
      <c r="D237" s="154">
        <f t="shared" ref="D237:E237" si="65">D12+D76+D93+D104+D125+D172+D184+D232+D233+D231+D235+D234+D227+D228+D236+D230+D229</f>
        <v>230180.88311</v>
      </c>
      <c r="E237" s="154">
        <f t="shared" si="65"/>
        <v>40675.467580000004</v>
      </c>
      <c r="F237" s="203">
        <f t="shared" si="60"/>
        <v>17.671088506755712</v>
      </c>
      <c r="G237" t="s">
        <v>291</v>
      </c>
    </row>
    <row r="238" spans="1:7" x14ac:dyDescent="0.25">
      <c r="A238" s="1"/>
    </row>
  </sheetData>
  <mergeCells count="7">
    <mergeCell ref="C5:F5"/>
    <mergeCell ref="A14:A15"/>
    <mergeCell ref="B14:B15"/>
    <mergeCell ref="C14:C15"/>
    <mergeCell ref="D14:D15"/>
    <mergeCell ref="E14:E15"/>
    <mergeCell ref="A8:F8"/>
  </mergeCells>
  <pageMargins left="0.70866141732283472" right="0" top="0.74803149606299213" bottom="0.74803149606299213" header="0.31496062992125984" footer="0.31496062992125984"/>
  <pageSetup paperSize="9" scale="70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2023-04-17T13:25:46Z</dcterms:modified>
</cp:coreProperties>
</file>