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85" windowWidth="15120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49" i="1" l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3" i="1"/>
  <c r="F232" i="1"/>
  <c r="F229" i="1"/>
  <c r="F227" i="1"/>
  <c r="F226" i="1"/>
  <c r="F223" i="1"/>
  <c r="F220" i="1"/>
  <c r="F219" i="1"/>
  <c r="F215" i="1"/>
  <c r="F214" i="1"/>
  <c r="F213" i="1"/>
  <c r="F210" i="1"/>
  <c r="F208" i="1"/>
  <c r="F207" i="1"/>
  <c r="F206" i="1"/>
  <c r="F205" i="1"/>
  <c r="F204" i="1"/>
  <c r="F203" i="1"/>
  <c r="F202" i="1"/>
  <c r="F201" i="1"/>
  <c r="F200" i="1"/>
  <c r="F199" i="1"/>
  <c r="F195" i="1"/>
  <c r="F192" i="1"/>
  <c r="F191" i="1"/>
  <c r="F190" i="1"/>
  <c r="F189" i="1"/>
  <c r="F188" i="1"/>
  <c r="F187" i="1"/>
  <c r="F182" i="1"/>
  <c r="F180" i="1"/>
  <c r="F178" i="1"/>
  <c r="F175" i="1"/>
  <c r="F174" i="1"/>
  <c r="F172" i="1"/>
  <c r="F170" i="1"/>
  <c r="F169" i="1"/>
  <c r="F167" i="1"/>
  <c r="F165" i="1"/>
  <c r="F158" i="1"/>
  <c r="F157" i="1"/>
  <c r="F156" i="1"/>
  <c r="F151" i="1"/>
  <c r="F149" i="1"/>
  <c r="F148" i="1"/>
  <c r="F146" i="1"/>
  <c r="F145" i="1"/>
  <c r="F143" i="1"/>
  <c r="F142" i="1"/>
  <c r="F137" i="1"/>
  <c r="F133" i="1"/>
  <c r="F130" i="1"/>
  <c r="F128" i="1"/>
  <c r="F127" i="1"/>
  <c r="F126" i="1"/>
  <c r="F124" i="1"/>
  <c r="F122" i="1"/>
  <c r="F121" i="1"/>
  <c r="F118" i="1"/>
  <c r="F116" i="1"/>
  <c r="F115" i="1"/>
  <c r="F114" i="1"/>
  <c r="F110" i="1"/>
  <c r="F109" i="1"/>
  <c r="F105" i="1"/>
  <c r="F104" i="1"/>
  <c r="F103" i="1"/>
  <c r="F99" i="1"/>
  <c r="F98" i="1"/>
  <c r="F96" i="1"/>
  <c r="F95" i="1"/>
  <c r="F94" i="1"/>
  <c r="F88" i="1"/>
  <c r="F86" i="1"/>
  <c r="F85" i="1"/>
  <c r="F78" i="1"/>
  <c r="F77" i="1"/>
  <c r="F76" i="1"/>
  <c r="F75" i="1"/>
  <c r="F71" i="1"/>
  <c r="F70" i="1"/>
  <c r="F68" i="1"/>
  <c r="F65" i="1"/>
  <c r="F64" i="1"/>
  <c r="F63" i="1"/>
  <c r="F61" i="1"/>
  <c r="F58" i="1"/>
  <c r="F56" i="1"/>
  <c r="F55" i="1"/>
  <c r="F53" i="1"/>
  <c r="F52" i="1"/>
  <c r="F47" i="1"/>
  <c r="F46" i="1"/>
  <c r="F45" i="1"/>
  <c r="F43" i="1"/>
  <c r="F42" i="1"/>
  <c r="F41" i="1"/>
  <c r="F39" i="1"/>
  <c r="F38" i="1"/>
  <c r="F37" i="1"/>
  <c r="F36" i="1"/>
  <c r="F35" i="1"/>
  <c r="F34" i="1"/>
  <c r="F33" i="1"/>
  <c r="F30" i="1"/>
  <c r="F29" i="1"/>
  <c r="F28" i="1"/>
  <c r="F27" i="1"/>
  <c r="F25" i="1"/>
  <c r="F24" i="1"/>
  <c r="F23" i="1"/>
  <c r="F22" i="1"/>
  <c r="F21" i="1"/>
  <c r="F18" i="1"/>
  <c r="F17" i="1"/>
  <c r="E150" i="1"/>
  <c r="E26" i="1"/>
  <c r="F26" i="1" s="1"/>
  <c r="D26" i="1"/>
  <c r="E136" i="1"/>
  <c r="F136" i="1" s="1"/>
  <c r="D136" i="1"/>
  <c r="E120" i="1"/>
  <c r="F120" i="1" s="1"/>
  <c r="D120" i="1"/>
  <c r="D97" i="1"/>
  <c r="F97" i="1" s="1"/>
  <c r="E147" i="1" l="1"/>
  <c r="F147" i="1" s="1"/>
  <c r="D147" i="1"/>
  <c r="E212" i="1" l="1"/>
  <c r="E231" i="1" l="1"/>
  <c r="F231" i="1" s="1"/>
  <c r="D231" i="1"/>
  <c r="E186" i="1"/>
  <c r="F186" i="1" s="1"/>
  <c r="D186" i="1"/>
  <c r="E168" i="1"/>
  <c r="D168" i="1"/>
  <c r="F168" i="1" l="1"/>
  <c r="E67" i="1"/>
  <c r="F67" i="1" s="1"/>
  <c r="D67" i="1"/>
  <c r="E84" i="1"/>
  <c r="F84" i="1" s="1"/>
  <c r="D84" i="1"/>
  <c r="D150" i="1" l="1"/>
  <c r="F150" i="1" s="1"/>
  <c r="E225" i="1"/>
  <c r="F225" i="1" s="1"/>
  <c r="D225" i="1"/>
  <c r="E173" i="1"/>
  <c r="F173" i="1" s="1"/>
  <c r="D173" i="1"/>
  <c r="E102" i="1"/>
  <c r="F102" i="1" s="1"/>
  <c r="D102" i="1"/>
  <c r="E181" i="1"/>
  <c r="E166" i="1"/>
  <c r="D166" i="1"/>
  <c r="F166" i="1" l="1"/>
  <c r="E177" i="1"/>
  <c r="F177" i="1" s="1"/>
  <c r="E54" i="1"/>
  <c r="E51" i="1"/>
  <c r="E82" i="1"/>
  <c r="E198" i="1"/>
  <c r="F198" i="1" s="1"/>
  <c r="D198" i="1"/>
  <c r="E152" i="1"/>
  <c r="D152" i="1"/>
  <c r="E135" i="1"/>
  <c r="F135" i="1" s="1"/>
  <c r="D135" i="1"/>
  <c r="D181" i="1"/>
  <c r="F181" i="1" s="1"/>
  <c r="E108" i="1"/>
  <c r="D108" i="1"/>
  <c r="E101" i="1"/>
  <c r="F101" i="1" s="1"/>
  <c r="D101" i="1"/>
  <c r="D177" i="1"/>
  <c r="D82" i="1"/>
  <c r="E93" i="1"/>
  <c r="F93" i="1" s="1"/>
  <c r="D93" i="1"/>
  <c r="E90" i="1"/>
  <c r="D90" i="1"/>
  <c r="E87" i="1"/>
  <c r="F87" i="1" s="1"/>
  <c r="D87" i="1"/>
  <c r="E217" i="1"/>
  <c r="D217" i="1"/>
  <c r="E194" i="1"/>
  <c r="D194" i="1"/>
  <c r="D193" i="1" s="1"/>
  <c r="E155" i="1"/>
  <c r="D155" i="1"/>
  <c r="D16" i="1"/>
  <c r="E74" i="1"/>
  <c r="D74" i="1"/>
  <c r="D73" i="1" s="1"/>
  <c r="D54" i="1"/>
  <c r="D51" i="1"/>
  <c r="D48" i="1"/>
  <c r="E48" i="1"/>
  <c r="D209" i="1"/>
  <c r="E209" i="1"/>
  <c r="E171" i="1"/>
  <c r="D171" i="1"/>
  <c r="E113" i="1"/>
  <c r="F113" i="1" s="1"/>
  <c r="D113" i="1"/>
  <c r="E211" i="1"/>
  <c r="D212" i="1"/>
  <c r="F212" i="1" s="1"/>
  <c r="E69" i="1"/>
  <c r="D69" i="1"/>
  <c r="D66" i="1" s="1"/>
  <c r="E62" i="1"/>
  <c r="D62" i="1"/>
  <c r="E185" i="1"/>
  <c r="F185" i="1" s="1"/>
  <c r="D185" i="1"/>
  <c r="E16" i="1"/>
  <c r="E66" i="1" l="1"/>
  <c r="F66" i="1" s="1"/>
  <c r="F69" i="1"/>
  <c r="F209" i="1"/>
  <c r="F16" i="1"/>
  <c r="E193" i="1"/>
  <c r="F193" i="1" s="1"/>
  <c r="F194" i="1"/>
  <c r="F54" i="1"/>
  <c r="F155" i="1"/>
  <c r="F217" i="1"/>
  <c r="E107" i="1"/>
  <c r="F108" i="1"/>
  <c r="F62" i="1"/>
  <c r="F171" i="1"/>
  <c r="E73" i="1"/>
  <c r="F73" i="1" s="1"/>
  <c r="F74" i="1"/>
  <c r="F51" i="1"/>
  <c r="D81" i="1"/>
  <c r="E81" i="1"/>
  <c r="E184" i="1"/>
  <c r="E100" i="1"/>
  <c r="D184" i="1"/>
  <c r="D176" i="1"/>
  <c r="E176" i="1"/>
  <c r="D197" i="1"/>
  <c r="E224" i="1"/>
  <c r="D119" i="1"/>
  <c r="E119" i="1"/>
  <c r="F119" i="1" s="1"/>
  <c r="E154" i="1"/>
  <c r="D154" i="1"/>
  <c r="E164" i="1"/>
  <c r="D164" i="1"/>
  <c r="D163" i="1" s="1"/>
  <c r="E132" i="1"/>
  <c r="D132" i="1"/>
  <c r="D131" i="1" s="1"/>
  <c r="E117" i="1"/>
  <c r="D117" i="1"/>
  <c r="D107" i="1"/>
  <c r="D100" i="1" s="1"/>
  <c r="D211" i="1"/>
  <c r="F211" i="1" s="1"/>
  <c r="E60" i="1"/>
  <c r="D60" i="1"/>
  <c r="E57" i="1"/>
  <c r="D57" i="1"/>
  <c r="D15" i="1" s="1"/>
  <c r="E222" i="1"/>
  <c r="D222" i="1"/>
  <c r="D216" i="1" s="1"/>
  <c r="F176" i="1" l="1"/>
  <c r="F184" i="1"/>
  <c r="F222" i="1"/>
  <c r="F60" i="1"/>
  <c r="F117" i="1"/>
  <c r="E163" i="1"/>
  <c r="F163" i="1" s="1"/>
  <c r="F164" i="1"/>
  <c r="E80" i="1"/>
  <c r="F81" i="1"/>
  <c r="F15" i="1"/>
  <c r="F107" i="1"/>
  <c r="E15" i="1"/>
  <c r="F57" i="1"/>
  <c r="E131" i="1"/>
  <c r="F131" i="1" s="1"/>
  <c r="F132" i="1"/>
  <c r="F154" i="1"/>
  <c r="F100" i="1"/>
  <c r="E134" i="1"/>
  <c r="F134" i="1" s="1"/>
  <c r="D134" i="1"/>
  <c r="E112" i="1"/>
  <c r="D112" i="1"/>
  <c r="D111" i="1" s="1"/>
  <c r="D80" i="1"/>
  <c r="D59" i="1"/>
  <c r="D14" i="1" s="1"/>
  <c r="E59" i="1"/>
  <c r="E216" i="1"/>
  <c r="F216" i="1" s="1"/>
  <c r="D224" i="1"/>
  <c r="F224" i="1" s="1"/>
  <c r="E197" i="1"/>
  <c r="F197" i="1" s="1"/>
  <c r="F80" i="1" l="1"/>
  <c r="F59" i="1"/>
  <c r="E111" i="1"/>
  <c r="F111" i="1" s="1"/>
  <c r="F112" i="1"/>
  <c r="E196" i="1"/>
  <c r="E14" i="1"/>
  <c r="F14" i="1" s="1"/>
  <c r="D196" i="1"/>
  <c r="D251" i="1" s="1"/>
  <c r="F196" i="1" l="1"/>
  <c r="E251" i="1"/>
  <c r="F251" i="1" s="1"/>
</calcChain>
</file>

<file path=xl/sharedStrings.xml><?xml version="1.0" encoding="utf-8"?>
<sst xmlns="http://schemas.openxmlformats.org/spreadsheetml/2006/main" count="491" uniqueCount="465">
  <si>
    <t>Наименование</t>
  </si>
  <si>
    <t>ЦСР</t>
  </si>
  <si>
    <t>ВР</t>
  </si>
  <si>
    <t>Подпрограмма муниципальной программы «Развитие дошкольного, общего, дополнительного образования»</t>
  </si>
  <si>
    <t>Основное мероприятие «Дошкольное образование»</t>
  </si>
  <si>
    <t>Расходы на обеспечение деятельности (оказание услуг) муниципальных учреждений в рамках основного мероприятия «Дошкольное образование» муниципальной программы «Развитие образования, молодежной политики и физической культуры и спорта в муниципальном образовании» (Предоставление субсидий бюджетным, автономным учреждениям и иным некоммерческим организациям)</t>
  </si>
  <si>
    <t>01 1 01 00790</t>
  </si>
  <si>
    <t>01 1 01 41400</t>
  </si>
  <si>
    <t>01 1 01 42010</t>
  </si>
  <si>
    <t>Выплата компенсации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(Предоставление субсидий бюджетным, автономным учреждениям и иным некоммерческим организациям)</t>
  </si>
  <si>
    <t>01 1 01 42040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</si>
  <si>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 (Предоставление субсидий бюджетным, автономным учреждениям и иным некоммерческим организациям)</t>
  </si>
  <si>
    <t>01 1 01 43020</t>
  </si>
  <si>
    <t>Основное мероприятие «Общее образование»</t>
  </si>
  <si>
    <t>01 1 02 00000</t>
  </si>
  <si>
    <t>Расходы на обеспечение деятельности (оказание услуг) муниципальных учреждений в рамках основного мероприятия «Общее образование» муниципальной программы «Развитие образования, молодежной политики и физической культуры и спорта в муниципальном образовании» (Предоставление субсидий бюджетным, автономным учреждениям и иным некоммерческим организациям)</t>
  </si>
  <si>
    <t>01 1 02 00790</t>
  </si>
  <si>
    <t>Совершенствование организации питания учащихся в общеобразовательных учреждениях (Предоставление субсидий бюджетным, автономным учреждениям и иным некоммерческим организациям)</t>
  </si>
  <si>
    <t>01 1 02 20100</t>
  </si>
  <si>
    <r>
      <t xml:space="preserve">На осуществление мероприятий по организации питания в муниципальных общеобразовательных учреждениях </t>
    </r>
    <r>
      <rPr>
        <sz val="12"/>
        <color theme="1"/>
        <rFont val="Times New Roman"/>
        <family val="1"/>
        <charset val="204"/>
      </rPr>
      <t>(Предоставление субсидий бюджетным, автономным учреждениям и иным некоммерческим организациям)</t>
    </r>
  </si>
  <si>
    <t>01 1 02 41040</t>
  </si>
  <si>
    <t>01 1 02 42010</t>
  </si>
  <si>
    <t>01 1 02 42020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</si>
  <si>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  (Предоставление субсидий бюджетным, автономным учреждениям и иным некоммерческим организациям)</t>
  </si>
  <si>
    <t>01 1 02 42150</t>
  </si>
  <si>
    <t>01 1 02 42170</t>
  </si>
  <si>
    <t>Основное мероприятие «Дополнительное образование в сфере культуры»</t>
  </si>
  <si>
    <t>01 1 03 00000</t>
  </si>
  <si>
    <t>Расходы на обеспечение деятельности  (оказание услуг) муниципальных учреждений в рамках основного мероприятия  «Дополнительное образование в сфере культуры» муниципальной программы  «Развитие образования, молодежной политики  и физической культуры и спорта  в муниципальном образовании» (Предоставление субсидий бюджетным, автономным учреждениям и иным некоммерческим организациям)</t>
  </si>
  <si>
    <t>01 1 03 00790</t>
  </si>
  <si>
    <t>01 1 03 42150</t>
  </si>
  <si>
    <t>Основное мероприятие «Дополнительное образование в сфере физической культуры и спорта»</t>
  </si>
  <si>
    <t>01 1 04 00000</t>
  </si>
  <si>
    <t>Расходы на обеспечение деятельности (оказание услуг) муниципальных учреждений в рамках основного мероприятия «Дополнительное образование в сфере физической культуры и спорта» муниципальной программы «Развитие образования, молодежной политики и физической культуры и спорта в муниципальном образовании» (Предоставление субсидий бюджетным, автономным учреждениям и иным некоммерческим организациям)</t>
  </si>
  <si>
    <t>01 1 04 00790</t>
  </si>
  <si>
    <t>01 1 04 42150</t>
  </si>
  <si>
    <t>Основное мероприятие «Проведение мероприятия по организации отдыха детей в каникулярное время»</t>
  </si>
  <si>
    <t>01 1 05 00000</t>
  </si>
  <si>
    <t>Мероприятия по проведению оздоровительной кампании детей (Предоставление субсидий бюджетным, автономным учреждениям и иным некоммерческим организациям)</t>
  </si>
  <si>
    <t>01 1 05 20300</t>
  </si>
  <si>
    <t>Подпрограмма муниципальной программы «Молодое поколение»</t>
  </si>
  <si>
    <t>01 2 00 00000</t>
  </si>
  <si>
    <t>Основное мероприятие «Патриотическое воспитание»</t>
  </si>
  <si>
    <t>01 2 01 00000</t>
  </si>
  <si>
    <t>01 2 01 20400</t>
  </si>
  <si>
    <t>Основное мероприятие «Молодежь»</t>
  </si>
  <si>
    <t>01 2 02 00000</t>
  </si>
  <si>
    <t>01 2 02 20500</t>
  </si>
  <si>
    <t>Мероприятия в области молодежной политики (Предоставление субсидий бюджетным, автономным учреждениям и иным некоммерческим организациям)</t>
  </si>
  <si>
    <t>Организация временного трудоустройства несовершеннолетних граждан в возрасте от 14 до 18 лет, желающих работать в свободное от учебы время (Предоставление субсидий бюджетным, автономным учреждениям и иным некоммерческим организациям)</t>
  </si>
  <si>
    <t>01 2 02 20700</t>
  </si>
  <si>
    <t>Подпрограмма муниципальной программы «Развитие системы защиты прав детей»</t>
  </si>
  <si>
    <t>01 3 00 00000</t>
  </si>
  <si>
    <t xml:space="preserve">Основное мероприятие «Образование и обеспечение деятельности комиссии по делам несовершеннолетних и защите их прав» </t>
  </si>
  <si>
    <t>01 3 02 00000</t>
  </si>
  <si>
    <t>Выполнение государственных полномочий по образованию и обеспечению деятельности комиссий по делам несовершеннолетних и защите их прав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</si>
  <si>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01 3 02 42120</t>
  </si>
  <si>
    <t>Подпрограмма муниципальной программы «Развитие физической культуры и спорта»</t>
  </si>
  <si>
    <t>01 4 00 00000</t>
  </si>
  <si>
    <t>Основное мероприятие «Развитие физической культуры и спорта»</t>
  </si>
  <si>
    <t>01 4 01 00000</t>
  </si>
  <si>
    <t>Мероприятия в области физической культуры и спорта  (Закупка товаров, работ и услуг для государственных (муниципальных) нужд)</t>
  </si>
  <si>
    <t>01 4 01 20800</t>
  </si>
  <si>
    <t>01 4 01 41140</t>
  </si>
  <si>
    <t>02 0 00 00000</t>
  </si>
  <si>
    <t>Подпрограмма муниципальной программы «Развитие культуры»</t>
  </si>
  <si>
    <t>02 1 00 00000</t>
  </si>
  <si>
    <t>Основное мероприятие «Развитие системы культурно-досугового обслуживания населения»</t>
  </si>
  <si>
    <t>02 1 02 00000</t>
  </si>
  <si>
    <t>02 1 02 00790</t>
  </si>
  <si>
    <t>03 0 00 00000</t>
  </si>
  <si>
    <t>Подпрограмма муниципальной программы «Развитие и поддержка малого и среднего предпринимательства»</t>
  </si>
  <si>
    <t>03 3 00 00000</t>
  </si>
  <si>
    <t>Основное мероприятие «Развитие и поддержка малого и среднего предпринимательства в муниципальном образовании»</t>
  </si>
  <si>
    <t>03 3 01 00000</t>
  </si>
  <si>
    <t>03 3 01 22000</t>
  </si>
  <si>
    <t>03 3 01 42090</t>
  </si>
  <si>
    <t>04 0 00 00000</t>
  </si>
  <si>
    <t>Подпрограмма муниципальной программы «Пожарная безопасность и гражданская оборона муниципального образования»</t>
  </si>
  <si>
    <t>04 1 00 00000</t>
  </si>
  <si>
    <t>Основное мероприятие «Обеспечение первичных мер пожарной безопасности»</t>
  </si>
  <si>
    <t>04 1 01 00000</t>
  </si>
  <si>
    <t>Мероприятия, направленные на укрепление пожарной безопасности муниципального образования (Предоставление субсидий бюджетным, автономным учреждениям и иным некоммерческим организациям)</t>
  </si>
  <si>
    <t>04 1 01 22100</t>
  </si>
  <si>
    <t>Основное мероприятие «Обеспечение мер по гражданской обороне»</t>
  </si>
  <si>
    <t>04 1 02 00000</t>
  </si>
  <si>
    <t>04 1 02 22400</t>
  </si>
  <si>
    <t>04 2 00 00000</t>
  </si>
  <si>
    <t>04 2 01 00000</t>
  </si>
  <si>
    <t>04 2 01 21800</t>
  </si>
  <si>
    <t>Подпрограмма муниципальной программы «Антинаркотическая деятельность территории»</t>
  </si>
  <si>
    <t>04 3 00 00000</t>
  </si>
  <si>
    <t>Основное мероприятие «Антинаркотическая деятельность на территории муниципального образования»</t>
  </si>
  <si>
    <t>04 3 01 00000</t>
  </si>
  <si>
    <t>05 0 00 00000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</si>
  <si>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</si>
  <si>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05 1 00 00000</t>
  </si>
  <si>
    <t>Основное мероприятие «Комплексное развитие систем коммунальной инфраструктуры муниципального образования»</t>
  </si>
  <si>
    <t>05 1 01 00000</t>
  </si>
  <si>
    <t>05 1 01 22900</t>
  </si>
  <si>
    <t>05 1 01 23000</t>
  </si>
  <si>
    <t>05 1 01 80510</t>
  </si>
  <si>
    <t>Подпрограмма муниципальной программы «Благоустройство муниципального образования»</t>
  </si>
  <si>
    <t>05 3 00 00000</t>
  </si>
  <si>
    <t>Основное мероприятие «Организация благоустройства и озеленения территории муниципального образования»</t>
  </si>
  <si>
    <t>05 3 01 00000</t>
  </si>
  <si>
    <t>05 3 01 41130</t>
  </si>
  <si>
    <t>Подпрограмма муниципальной программы «Жилище»</t>
  </si>
  <si>
    <t>05 6 00 00000</t>
  </si>
  <si>
    <t>Основное мероприятие «Улучшение жилищных условий отдельных категорий граждан»</t>
  </si>
  <si>
    <t>05 6 01 00000</t>
  </si>
  <si>
    <t>05 6 01 42080</t>
  </si>
  <si>
    <t>06 0 00 00000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</si>
  <si>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</si>
  <si>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06 1 00 00000</t>
  </si>
  <si>
    <t>Основное мероприятие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</si>
  <si>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06 1 01 00000</t>
  </si>
  <si>
    <t>06 1 01 24100</t>
  </si>
  <si>
    <t>06 1 01 80540</t>
  </si>
  <si>
    <t>06 1 01 41190</t>
  </si>
  <si>
    <t>07 0 00 00000</t>
  </si>
  <si>
    <t>Подпрограмма муниципальной программы «Обеспечение функционирования администрации муниципального образования»</t>
  </si>
  <si>
    <t>07 1 00 00000</t>
  </si>
  <si>
    <t>Основное мероприятие «Функционирование администрации муниципального образования»</t>
  </si>
  <si>
    <t>07 1 01 00000</t>
  </si>
  <si>
    <t>Расходы на выплаты по оплате труда и обеспечение функций высшего должностного лица Куньинского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</si>
  <si>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07 1 01 00900</t>
  </si>
  <si>
    <t>07 1 01 25000</t>
  </si>
  <si>
    <t>07 1 01 25500</t>
  </si>
  <si>
    <t>07 1 01 42130</t>
  </si>
  <si>
    <t>07 1 01 42140</t>
  </si>
  <si>
    <t>Основное мероприятие «Функционирование организаций, обеспечивающих выполнение части муниципальных функций»</t>
  </si>
  <si>
    <t>07 1 02 00000</t>
  </si>
  <si>
    <r>
      <t>Обеспечение деятельности муниципальных казенных учреждений, субсидии муниципальным бюджетным и автономным учреждениям (Предоставление субсидий бюджетным, автономным учреждениям и иным некоммерческим организациям</t>
    </r>
    <r>
      <rPr>
        <sz val="12"/>
        <color rgb="FF000000"/>
        <rFont val="Times New Roman"/>
        <family val="1"/>
        <charset val="204"/>
      </rPr>
      <t>)</t>
    </r>
  </si>
  <si>
    <t>07 1 02 00790</t>
  </si>
  <si>
    <t>Подпрограмма муниципальной программы «Обеспечение общего порядка и противодействие коррупции»</t>
  </si>
  <si>
    <t>07 2 00 00000</t>
  </si>
  <si>
    <t>Основное мероприятие «Обеспечение правовых и организационных мер, направленных на противодействие коррупции"</t>
  </si>
  <si>
    <t>07 2 01 00000</t>
  </si>
  <si>
    <t>Содержание единой дежурно-диспетчерской службы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</si>
  <si>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07 2 01 26200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</si>
  <si>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</si>
  <si>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07 3 00 00000</t>
  </si>
  <si>
    <t>Основное мероприятие «Совершенствование и развитие бюджетного процесса»</t>
  </si>
  <si>
    <t>07 3 01 00000</t>
  </si>
  <si>
    <t>07 3 01 26700</t>
  </si>
  <si>
    <t>Осуществление переданных органам местного самоуправления полномочий по расчету и предоставлению дотаций бюджетам поселений (Межбюджетные трансферты)</t>
  </si>
  <si>
    <t>07 3 01 42110</t>
  </si>
  <si>
    <t>07 3 01 70000</t>
  </si>
  <si>
    <t>Основное мероприятие «Управление муниципальным долгом»</t>
  </si>
  <si>
    <t>07 3 02 00000</t>
  </si>
  <si>
    <r>
      <t>Обслуживание муниципального долга (Обслуживание государственного (муниципального) долга</t>
    </r>
    <r>
      <rPr>
        <sz val="12"/>
        <color rgb="FF000000"/>
        <rFont val="Times New Roman"/>
        <family val="1"/>
        <charset val="204"/>
      </rPr>
      <t>)</t>
    </r>
  </si>
  <si>
    <t>07 3 02 27200</t>
  </si>
  <si>
    <t>Подпрограмма муниципальной программы «Социальная поддержка граждан и реализация демографической политики в муниципальном образовании»</t>
  </si>
  <si>
    <t>07 4 00 00000</t>
  </si>
  <si>
    <t>Основное мероприятие «Социальная поддержка граждан и реализация демографической политики»</t>
  </si>
  <si>
    <t>07 4 01 00000</t>
  </si>
  <si>
    <t>Компенсация расходов по оплате коммунальных услуг работникам проживающим и работающим в сельских населенных пунктах, рабочих поселках (поселках городского типа) (Предоставление субсидий бюджетным, автономным учреждениям и иным некоммерческим организациям)</t>
  </si>
  <si>
    <t>07 4 01 27500</t>
  </si>
  <si>
    <t>07 4 01 27600</t>
  </si>
  <si>
    <t>07 4 01 27800</t>
  </si>
  <si>
    <t>Доплаты к пенсиям муниципальным служащим (Социальное обеспечение и иные выплаты населению)</t>
  </si>
  <si>
    <t>07 4 01 27900</t>
  </si>
  <si>
    <t>Основное мероприятие «Реализация органами местного самоуправления отдельных переданных государственных полномочий»</t>
  </si>
  <si>
    <t>07 4 02 00000</t>
  </si>
  <si>
    <t>07 4 02 43040</t>
  </si>
  <si>
    <t xml:space="preserve">Субвенция на осуществление полномочий по первичному воинскому учету на территориях, где отсутствуют военные комиссариаты (Межбюджетные трансферты) </t>
  </si>
  <si>
    <t>07 4 02 51180</t>
  </si>
  <si>
    <t>90 9 00 20001</t>
  </si>
  <si>
    <t>Расходы по оплате труда и обеспечение функций муниципальных органов аппарата Собрания депутатов в рамках непрограммного направления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</si>
  <si>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90 9 03 00900</t>
  </si>
  <si>
    <t>01 1 00 00000</t>
  </si>
  <si>
    <t>01 1 01 0000</t>
  </si>
  <si>
    <t>ИТОГО</t>
  </si>
  <si>
    <t>Проведение  ремонта (реконструкции) и благоустройство  воинских захоронений, памятников и памятных знаков, увековечивающих память погибших при защите Отечества на территории муниципального образования (Межбюджетные трансферты)</t>
  </si>
  <si>
    <t>Расходы на обеспечение деятельности (оказание услуг) муниципальных учреждений в рамках основного мероприятия «Развитие системы культурно- досугового обслуживания населения"(Предоставление субсидий бюджетным, автономным учреждениям и иным некоммерческим организациям)</t>
  </si>
  <si>
    <t>Расходы на воспитание и обучение детей-инвалидов в муниципальных дошкольных  образовательных учреждениях (Предоставление субсидий бюджетным, автономным учреждениям и иным некоммерческим организациям)</t>
  </si>
  <si>
    <t>06 1 01 24200</t>
  </si>
  <si>
    <t>01 1  01 42150</t>
  </si>
  <si>
    <t>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</si>
  <si>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исполнение органами местного самоуправления отдельных государственных полномочий по формированию торгового реестра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</si>
  <si>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общего,основного общего, среднего общего образования, дополнительного образования детей в общеобразовательных организациях области (Предоставление субсидий бюджетным, автономным учреждениям и иным некоммерческим организациям)</t>
  </si>
  <si>
    <t>Расходы 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организациях,общедоступного и бесплатного дошкольного, начального общего,основного общего, среднего общего образования, дополнительного образования детей в общеобразовательных организациях области (Предоставление субсидий бюджетным, автономным учреждениям и иным некоммерческим организациям)</t>
  </si>
  <si>
    <t xml:space="preserve">90 9 00 20005 </t>
  </si>
  <si>
    <t>05 2 01 23300</t>
  </si>
  <si>
    <t>Подпрограмма муниципальной программы «Энергосбережение и повышение энергетической эффективности»</t>
  </si>
  <si>
    <t>Основное мероприятие «Энергосбережение и повышение энергетической эффективности»</t>
  </si>
  <si>
    <t>05 2 01 00000</t>
  </si>
  <si>
    <t>05 2 00 00000</t>
  </si>
  <si>
    <t xml:space="preserve">бюджетных ассигнований по целевым статьям (муниципальным программам   и непрограммным направлениям деятельности), группам видов расходов классификации расходов  бюджета  муниципального образования «Куньинский район» </t>
  </si>
  <si>
    <t>01 3 02 20800</t>
  </si>
  <si>
    <t>Подпрограмма муниципальной программы «Профилактика преступлений, правонарушений и терроризма»</t>
  </si>
  <si>
    <t>Основное мероприятие «Профилактика преступлений, правонарушений и терроризма»</t>
  </si>
  <si>
    <t>Проведение мероприятий по профилактике преступлений, правонарушений и терроризма (Предоставление субсидий бюджетным, автономным учреждениям и иным некоммерческим организациям)</t>
  </si>
  <si>
    <t>04 2 01 21900</t>
  </si>
  <si>
    <t>Выполнение работ по обеспечению сохранности автомобильных дорог общего пользования местного значения и искусственных сооружений на них и приведению их в нормативное состояние, повышению безопасности дорожного движения (Предоставление субсидий бюджетным, автономным учреждениям и иным некоммерческим организациям)</t>
  </si>
  <si>
    <t>Осуществление расходов на содержание и ремонт автомобильных дорог общего пользования местного значения,  расположенных в границах   городского и сельских поселений, искусственных  сооружений на них, приведение их  в нормативное состояние, повышение безопасности дорожного движения (Предоставление субсидий бюджетным, автономным учреждениям и иным некоммерческим организациям)</t>
  </si>
  <si>
    <t>Подпрограмма муниципальной программы «Повышение безопасности дорожного движения»</t>
  </si>
  <si>
    <t>06 2 00 00000</t>
  </si>
  <si>
    <t>Основное мероприятие «Повышение безопасности дорожного движения»</t>
  </si>
  <si>
    <t>06 2 01 00000</t>
  </si>
  <si>
    <t>06 2 01 24800</t>
  </si>
  <si>
    <t>05 1 01 81030</t>
  </si>
  <si>
    <t>Финансирование мероприятий по энергосбережению и повышению энергетической эффективности в рамках основного мероприятия "Реализация мероприятий Региональной программы газификации Псковской области" (Капитальные вложения в объекты государственной (муниципальной) собственности)</t>
  </si>
  <si>
    <t>05 2 01 41230</t>
  </si>
  <si>
    <t>07 3 01 70010</t>
  </si>
  <si>
    <t>Страхование жизни и здоровья членов народной дружины по Куньинскому району (Закупка товаров, работ и услуг для государственных (муниципальных) нужд)</t>
  </si>
  <si>
    <t>04 2 01 22700</t>
  </si>
  <si>
    <t>Расходы на создание условий для организации досуга и обеспечения жителей поселений услугами организаций культуры, за счет бюджетов поселений (Предоставление субсидий бюджетным, автономным учреждениям и иным некоммерческим организациям)</t>
  </si>
  <si>
    <t>02 1 02 80590</t>
  </si>
  <si>
    <t>05 1 01 23100</t>
  </si>
  <si>
    <t>Субсидия теплоснабжающим организациям(Иные бюджетные ассигнования)</t>
  </si>
  <si>
    <t>07 4 02 51200</t>
  </si>
  <si>
    <t>Мероприятия по организации и проведению чествования пожилых людей (Закупка товаров, работ и услуг для государственных (муниципальных) нужд)</t>
  </si>
  <si>
    <t>05 3 0200000</t>
  </si>
  <si>
    <t xml:space="preserve">                                                                                     Распределение</t>
  </si>
  <si>
    <t>01 4 01 80550</t>
  </si>
  <si>
    <t>Расходы на обеспечение развития и укрепления матепиально-технической базы муниципальных домов культуры(Предоставление субсидий бюджетным, автономным учреждениям и иным некоммерческим организациям)</t>
  </si>
  <si>
    <t>600</t>
  </si>
  <si>
    <t>02 1 02 L4670</t>
  </si>
  <si>
    <t>01 1 02 W1040</t>
  </si>
  <si>
    <t>01 4 01 W1140</t>
  </si>
  <si>
    <t>05 2 01 W1230</t>
  </si>
  <si>
    <t>Мероприятия патриотической направленности (Закупка товаров, работ и услуг для обеспечения государственных (муниципальных) нужд)</t>
  </si>
  <si>
    <t>Мероприятия в области молодежной политики (Закупка товаров, работ и услуг для обеспечения государственных (муниципальных) нужд)</t>
  </si>
  <si>
    <t>Выполнение государственных полномочий по образованию и обеспечению деятельности комиссий по делам несовершеннолетних и защите их прав  (Закупка товаров, работ и услуг для обеспечения государственных (муниципальных) нужд)</t>
  </si>
  <si>
    <t xml:space="preserve">Организация  рейдов, просвещение родителей, органов системы профилактики безнадзорности и правонарушений несовершеннолетних(Закупка товаров, работ и услуг для обеспечения государственных (муниципальных) нужд) </t>
  </si>
  <si>
    <t>Реализация мероприятий по повышению уровня информированности субъектов малого и среднего предпринимательства и популяризации предпринимательской деятельности (Закупка товаров, работ и услуг для обеспечения государственных (муниципальных) нужд)</t>
  </si>
  <si>
    <t>Мероприятия по гражданской обороне  (Закупка товаров, работ и услуг для обеспечения государственных (муниципальных) нужд)</t>
  </si>
  <si>
    <t>Проведение мероприятий по профилактике преступлений, правонарушений и терроризма (Закупка товаров, работ и услуг для обеспечения государственных (муниципальных) нужд)</t>
  </si>
  <si>
    <t>Проведение мероприятий по уменьшению уровня рецидивной преступности (проведение профилактических рейдов,  распространение наглядной агитации среди осужденных к наказаниям,  контроль над посещением лицами «группы риска» массовых мероприятий (Закупка товаров, работ и услуг для обеспечения государственных (муниципальных) нужд)</t>
  </si>
  <si>
    <t>Мероприятия по осуществлению антинаркотической пропаганды и антинаркотического просвещения (Закупка товаров, работ и услуг для обеспечения государственных (муниципальных) нужд)</t>
  </si>
  <si>
    <t>Осуществление расходов по содержанию имущества, оплата взносов на капитальный ремонт (Закупка товаров, работ и услуг для обеспечения государственных (муниципальных) нужд)</t>
  </si>
  <si>
    <t>Приобретение топлива (угля, дров) в целях подготовки муниципального образования к отопительному сезону (Закупка товаров, работ и услуг для обеспечения государственных (муниципальных) нужд)</t>
  </si>
  <si>
    <t>Улучшение качества водоснабжения и водоотведения населения и объектов жизнеобеспечения собственности  (Закупка товаров, работ и услуг для обеспечения государственных (муниципальных) нужд)</t>
  </si>
  <si>
    <t>Осуществление расходов на содержание объектов водоснабжения городского и сельских поселений (Закупка товаров, работ и услуг для обеспечения государственных (муниципальных) нужд)</t>
  </si>
  <si>
    <t>Мероприятия по энергосбережению и повышению энергетической эффективности (Закупка товаров, работ и услуг для обеспечения государственных (муниципальных) нужд)</t>
  </si>
  <si>
    <t xml:space="preserve">Выполнение полномочий в соответствии с Законом Псковской области от 03.06.2005 №443-ОЗ "О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субсидий" (Закупка товаров, работ и услуг для обеспечения государственных (муниципальных) нужд) </t>
  </si>
  <si>
    <t>Содержание автомобильных дорог общего пользования  и искусственных дорожных сооружений на них (Закупка товаров, работ и услуг для обеспечения государственных (муниципальных) нужд)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</si>
  <si>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 (Закупка товаров, работ и услуг для обеспечения государственных (муниципальных) нужд)</t>
  </si>
  <si>
    <t>Внедрение современных автоматических видеосистем для выявления правонарушений,  замена вышедших из строя ламп и светильников, осуществление контроля за состоянием технических средств организации дорожного движения с целью обеспечения безопасности дорожного движения (Закупка товаров, работ и услуг для обеспечения государственных (муниципальных) нужд)</t>
  </si>
  <si>
    <t>Разработка проекта правил землепользования и застройки территории муниципального образования (Закупка товаров, работ и услуг для обеспечения государственных (муниципальных) нужд)</t>
  </si>
  <si>
    <t>Оценка недвижимости, признание прав регулирования отношений по муниципальной собственности (Закупка товаров, работ и услуг для обеспечения государственных (муниципальных) нужд)</t>
  </si>
  <si>
    <t>Возмещение затрат по коммунальным услугам  (Закупка товаров, работ и услуг для обеспечения государственных (муниципальных) нужд)</t>
  </si>
  <si>
    <t>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 (Закупка товаров, работ и услуг для обеспечения государственных (муниципальных) нужд)</t>
  </si>
  <si>
    <t>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</si>
  <si>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Содержание единой дежурно-диспетчерской службы (Закупка товаров, работ и услуг для обеспечения государственных (муниципальных) нужд)</t>
  </si>
  <si>
    <t>Внедрение программно-целевых принципов организации деятельности органов местного самоуправления (Закупка товаров, работ и услуг для обеспечения государственных (муниципальных) нужд)</t>
  </si>
  <si>
    <t>Выплата лицам, удостоенным звания «Почетный гражданин муниципального района» (Закупка товаров, работ и услуг для обеспечения государственных (муниципальных) нужд)</t>
  </si>
  <si>
    <t>Осуществление полномочий по составлению (изменению) списков в присяжные заседатели федеральных судов общей юрисдикции в РФ  (Закупка товаров, работ и услуг для обеспечения государственных (муниципальных) нужд)</t>
  </si>
  <si>
    <t>Расходы по оплате труда и обеспечение функций муниципальных органов аппарата Собрания депутатов в рамках непрограммного направления деятельности (Закупка товаров, работ и услуг для обеспечения государственных (муниципальных) нужд)</t>
  </si>
  <si>
    <t>Расходы на реализацию мероприятий в рамках основного мероприятия «Обеспечение мер, направленных на привлечение жителей области к регулярным занятиям физической культурой и спортом» (связанных с участием соответствующего муниципального образования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Российской Федерации и включенных в Календарный план официальных физкультурных мероприятий и спортивных мероприятий Псковской области)(Закупка товаров, работ и услуг для обеспечения государственных (муниципальных) нужд)</t>
  </si>
  <si>
    <t>Осуществление расходов для обеспечения условий развития на территории поселения физической культуры, школьного спорта и массового спорта в соответствии с переданными полномочиями(Закупка товаров, работ и услуг для государственных (муниципальных) нужд)</t>
  </si>
  <si>
    <t>Cофинансирование расходов на реализацию мероприятий в рамках основного мероприятия «Обеспечение мер, направленных на привлечение жителей области к регулярным занятиям физической культурой и спортом» за счет средств бюджета муниципального образования "Куньинский район"(Закупка товаров, работ и услуг для обеспечения государственных (муниципальных) нужд)</t>
  </si>
  <si>
    <t>Условно утвержденные расходы</t>
  </si>
  <si>
    <t>Расходы по оплате труда и обеспечение функций муниципальных органов контрольно-счетного управления Куньинского района  в рамках непрограммного направления деятельности(Расходы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</si>
  <si>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по оплате труда и обеспечение функций муниципальных органов контрольно-счетного управления Куньинского района  в рамках непрограммного направления деятельности (Закупка товаров, работ и услуг для обеспечения государственных (муниципальных) нужд)</t>
  </si>
  <si>
    <t>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(Предоставление субсидий бюджетным, автономным учреждениям и иным некоммерческим организациям)</t>
  </si>
  <si>
    <t>01 1 02 42180</t>
  </si>
  <si>
    <t>05 3 02L2990</t>
  </si>
  <si>
    <t xml:space="preserve"> Субсидии на реализацию мероприятий по обеспечению жильем молодых семей (Социальное обеспечение и иные выплаты населению)</t>
  </si>
  <si>
    <t>05 6 01 L4970</t>
  </si>
  <si>
    <t>Обеспечение деятельности контрольно-счетного управления района  за счет средств бюджетов поселений в рамках непрограммного направления деятельности (Закупка товаров, работ и услуг для обеспечения государственных (муниципальных) нужд)</t>
  </si>
  <si>
    <t>Основное мероприятие "Осуществление расходов по муниципальному жилищному фонду"</t>
  </si>
  <si>
    <t>05 6 02 00000</t>
  </si>
  <si>
    <t>Услуги за выполнение начисления, сбора,взыскания и перечисления платы за наем жилых помещений (Закупка товаров, работ и услуг для обеспечения государственных (муниципальных) нужд)</t>
  </si>
  <si>
    <t>05 6 02 23700</t>
  </si>
  <si>
    <t>Расходы на реализацию мероприятий в рамках основного мероприятия "Увеличение охвата услугами дошкольного образования"(Предоставление субсидий бюджетным, автономным учреждениям и иным некоммерческим организациям)</t>
  </si>
  <si>
    <t>01 1 01 41020</t>
  </si>
  <si>
    <t>Софинансирование расходов  на реализацию мероприятий в рамках основного мероприятия "Увеличение охвата услугами дошкольного образования"(Предоставление субсидий бюджетным, автономным учреждениям и иным некоммерческим организациям)</t>
  </si>
  <si>
    <t>01 1 01 W1020</t>
  </si>
  <si>
    <t>Региональный проект "Успех каждого ребенка"</t>
  </si>
  <si>
    <t>01 1E2 00000</t>
  </si>
  <si>
    <t>Расходы на создание в общеобразовательных организациях, расположенных в сельской местности, условий для занятий физической культурой и спортом(Предоставление субсидий бюджетным, автономным учреждениям и иным некоммерческим организациям)</t>
  </si>
  <si>
    <t>01 1E2 50970</t>
  </si>
  <si>
    <t>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</si>
  <si>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 xml:space="preserve">01 1 E2 54910
</t>
  </si>
  <si>
    <t>Расходы на реализацию мероприятий в рамках основного мероприятия "Развитие и совершенствование института добровольных народных дружин"(Закупка товаров, работ и услуг для государственных (муниципальных) нужд)</t>
  </si>
  <si>
    <t>Софинансирование расходов на реализацию мероприятий в рамках основного мероприятия "Развитие и совершенствование института добровольных народных дружин"(Закупка товаров, работ и услуг для государственных (муниципальных) нужд)</t>
  </si>
  <si>
    <t>04 2 01 41350</t>
  </si>
  <si>
    <t>04 2 01 W1350</t>
  </si>
  <si>
    <t>04 1 01 41340</t>
  </si>
  <si>
    <t>04 1 01 W1340</t>
  </si>
  <si>
    <t xml:space="preserve">Региональный проект "Формирование комфортной городской среды"
</t>
  </si>
  <si>
    <t>Основное мероприятие «Ликвидация очагов сорного растения борщевик Сосновского»</t>
  </si>
  <si>
    <t>05 3 03 00000</t>
  </si>
  <si>
    <t>Ликвидация очагов сорного растения борщевик Сосновского(Межбюджетные трансферты)</t>
  </si>
  <si>
    <t>05 3 03 41570</t>
  </si>
  <si>
    <t>Расходы на исполнение судебных актов в рамках непрограммного направления деятельности (Иные бюджетные ассигнования)</t>
  </si>
  <si>
    <t xml:space="preserve">90 9 00 20002 </t>
  </si>
  <si>
    <t>"</t>
  </si>
  <si>
    <t xml:space="preserve"> Расходы на  выплату ежемесячной
денежной компенсации двухразового питания обучающимся с ограниченными возможностями здоровья, осваивающим в муниципальных образовательных организациях образовательные программы начального общего, основного общего или среднего общего образования на дому (Социальное обеспечение и иные выплаты населению)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</si>
  <si>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организациях(Предоставление субсидий бюджетным, автономным учреждениям и иным некоммерческим организациям)</t>
  </si>
  <si>
    <t>01 1 02 L3040</t>
  </si>
  <si>
    <t>04 3 01 22500</t>
  </si>
  <si>
    <t>07 1 01 25600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</si>
  <si>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 учреждений  (Предоставление субсидий бюджетным, автономным учреждениям и иным некоммерческим организациям)</t>
  </si>
  <si>
    <t>01 1 02 53030</t>
  </si>
  <si>
    <t>01 1 02 20900</t>
  </si>
  <si>
    <t>Осуществление расходов  на перевозку учащихся на внеклассные мероприятия и итоговую аттестацию (Предоставление субсидий бюджетным, автономным учреждениям и иным некоммерческим организациям)</t>
  </si>
  <si>
    <t>01 4 01 20200</t>
  </si>
  <si>
    <t>Расходы, связанные с проведением и награждением победителей 2-го этапа Конкурса юных инспекторов движения "Безопасное колесо"
среди учащихся средних  общеобразовательных учреждений(Закупка товаров, работ и услуг для обеспечения государственных (муниципальных) нужд)</t>
  </si>
  <si>
    <t>софинансирование мероприятий по энергосбережению и повышению энергетической эффективности в рамках основного мероприятия "Реализация мероприятий Региональной программы газификации Псковской области" за счет средств бюджета муниципального образования "Куньинский район" (Капитальные вложения в объекты государственной (муниципальной) собственности)</t>
  </si>
  <si>
    <t>05 2 01 41390</t>
  </si>
  <si>
    <t>05 2 01 W1390</t>
  </si>
  <si>
    <t>05 2 01 46080</t>
  </si>
  <si>
    <t>05 2 01 W6080</t>
  </si>
  <si>
    <t>Софинансирование капитального ремонта объектов муниципальной собственности в рамках основного мероприятия «Повышение энергоэффективности и рациональное использование энергетических ресурсов в теплоснабжении, новое строительство, модернизация и реконструкция существующих котельных и тепловых сетей (Закупка товаров, работ и услуг для обеспечения государственных (муниципальных) нужд)</t>
  </si>
  <si>
    <t>Софинансирование  расходов  по капитальному ремонту  объектов муниципальной собственности в рамках основного мероприятия «Повышение энергоэффективности и рациональное использование энергетических ресурсов в теплоснабжении, новое строительство, модернизация и реконструкция существующих котельных и тепловых сетей(Закупка товаров, работ и услуг для обеспечения государственных (муниципальных) нужд)</t>
  </si>
  <si>
    <t>Субсидии организациям, на возмещение затрат  по производству и выпуску муниципального периодического издания  (Предоставление субсидий бюджетным, автономным учреждениям и иным некоммерческим организациям)</t>
  </si>
  <si>
    <t>072 01 81040</t>
  </si>
  <si>
    <t>Реализация мероприятий в рамках основного мероприятия «Реализация мероприятий активной политики и дополнительных мероприятий в сфере занятости населения» (Предоставление субсидий бюджетным, автономным учреждениям и иным некоммерческим организациям)</t>
  </si>
  <si>
    <t>Реализация мероприятий в рамках основного мероприятия «Реализация мероприятий активной политики и дополнительных мероприятий в сфере занятости населения» (Межбюджетные трансферты)</t>
  </si>
  <si>
    <t>Реализация мероприятий, в рамках основного мероприятия «Реализация мероприятий, направленных на снижение напряженности на рынке труда, для особых категорий граждан» (Предоставление субсидий бюджетным, автономным учреждениям и иным некоммерческим организациям)</t>
  </si>
  <si>
    <t>Реализация мероприятий, в рамках основного мероприятия «Реализация мероприятий, направленных на снижение напряженности на рынке труда, для особых категорий граждан» (Межбюджетные трансферты)</t>
  </si>
  <si>
    <t xml:space="preserve">Муниципальная программа «Развитие образования, молодежной политики и физической культуры и спорта муниципального образования "Куньинский район" </t>
  </si>
  <si>
    <t xml:space="preserve">Муниципальная программа «Развитие культуры в муниципальном образовании "Куньинский район» </t>
  </si>
  <si>
    <t>02 1 А1 00000</t>
  </si>
  <si>
    <t>02 1 А1 55190</t>
  </si>
  <si>
    <t>400</t>
  </si>
  <si>
    <t>Расходы на государственную поддержку отрасли культуры(в рамках федерального проекта "Культурная среда")(Предоставление субсидий бюджетным, автономным учреждениям и иным некоммерческим организациям)</t>
  </si>
  <si>
    <t>Региональный проект "Творческие люди"</t>
  </si>
  <si>
    <t>02 1 А2 00000</t>
  </si>
  <si>
    <t>02 1 А2 55190</t>
  </si>
  <si>
    <t xml:space="preserve"> Расходы на государственную поддержку отрасли культуры (Предоставление субсидий бюджетным, автономным учреждениям и иным некоммерческим организациям)</t>
  </si>
  <si>
    <t>Муниципальная программа «Содействие экономическому развитию и инвестиционной привлекательности муниципального образования" Куньинский район"</t>
  </si>
  <si>
    <t>Муниципальная программа «Обеспечение безопасности граждан на территории муниципального образования «Куньинский район»</t>
  </si>
  <si>
    <t xml:space="preserve">Муниципальная программа «Комплексное развитие систем коммунальной инфраструктуры  муниципального образования "Куньинский район" </t>
  </si>
  <si>
    <t xml:space="preserve">Муниципальная программа «Управление и обеспечение деятельности муниципального образования «Куньинский район», создание условий для эффективного управления муниципальными финансами и муниципальным долгом» </t>
  </si>
  <si>
    <t>Региональный проект «Обеспечение качественно нового уровня развития инфраструктуры культуры («Культурная среда»)</t>
  </si>
  <si>
    <t>Иные межбюджетные трансферты 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организаций(Предоставление субсидий бюджетным, автономным учреждениям и иным некоммерческим организациям)</t>
  </si>
  <si>
    <t xml:space="preserve">Основное мероприятие «Поддержка добровольческих (волонтерских) и некоммерческих организаций»
</t>
  </si>
  <si>
    <t>02 1 01 00000</t>
  </si>
  <si>
    <t>02 1 01 21000</t>
  </si>
  <si>
    <t>Поддержка добровольческих (волонтерских) и некоммерческих организаций в целях стимулирования их работы, в том числе по реализации социокультурных проектов, в сельской местности» (Предоставление субсидий бюджетным, автономным учреждениям и иным некоммерческим организациям)</t>
  </si>
  <si>
    <t xml:space="preserve"> Расходы на государственную поддержку отрасли культуры (Социальное обеспечение и иные выплаты населению)</t>
  </si>
  <si>
    <t>Осуществление подключения объектов капитального строительства к централизованной системе теплоснабжения (Капитальные вложения в объекты государственной (муниципальной) собственности)</t>
  </si>
  <si>
    <t>05 1 01 23900</t>
  </si>
  <si>
    <t>Расходы на государственную поддержку отрасли культуры(в рамках федерального проекта "Культурная среда") (Капитальные вложения в объекты государственной (муниципальной) собственности)</t>
  </si>
  <si>
    <t>05 6 01 24000</t>
  </si>
  <si>
    <t xml:space="preserve">Осуществление расходов капитального  и текушего ремонта муниципального жилищного фонда  городского и сельских поселений  (Закупка товаров, работ и услуг для обеспечения государственных (муниципальных) нужд) </t>
  </si>
  <si>
    <t>Субсидия для заключения охотохозяйственного соглашения муниципальному унитарному предприятию (Иные бюджетные ассигнования)</t>
  </si>
  <si>
    <t>03 1 01 81050</t>
  </si>
  <si>
    <t>Подпрограмма муниципальной программы « Повышение инвестиционной привлекательности»</t>
  </si>
  <si>
    <t>Основное мероприятие «Повышение инвестиционной привлекательности»</t>
  </si>
  <si>
    <t>Расходы на подготовку документов территориального планирования,градостроительного зонирования и документации по планировке территории (Закупка товаров, работ и услуг для обеспечения государственных (муниципальных) нужд)</t>
  </si>
  <si>
    <t>Софинансирование расходов на подготовку документов территориального планирования,градостроительного зонирования и документации по планировке территории (Закупка товаров, работ и услуг для обеспечения государственных (муниципальных) нужд)</t>
  </si>
  <si>
    <t>03 1 01 41270</t>
  </si>
  <si>
    <t>03 1 01 W1270</t>
  </si>
  <si>
    <t>03 1 01 00000</t>
  </si>
  <si>
    <t>03 1 00 00000</t>
  </si>
  <si>
    <t>05 1 01 23910</t>
  </si>
  <si>
    <t>Осуществление расходов на приобретение резервных источников снабжения электрической энергией для объектов тепло-водоснабжения (Закупка товаров, работ и услуг для обеспечения государственных (муниципальных) нужд)</t>
  </si>
  <si>
    <t>Расходы на исполнение судебных актов в рамках непрограммного направления деятельности (Закупка товаров, работ и услуг для обеспечения государственных (муниципальных) нужд)</t>
  </si>
  <si>
    <t>субсидии на поддержку государственных программ субъектов Российской Федерации и муниципальных программ формирования современной городской среды (Закупка товаров, работ и услуг для обеспечения государственных (муниципальных) нужд)</t>
  </si>
  <si>
    <t>субсидии на софинансирование расходных обязательств муниципальных образований, связанных с реализацией федеральной целевой программы «Увековечение памяти погибших при защите Отечества на 2019-2024 годы» (Межбюджетные трансферты)</t>
  </si>
  <si>
    <t>01 1 02 20910</t>
  </si>
  <si>
    <t>Расходы на выплату компенсации родителям (законным представителям) по подвозу детей в образовательные организации (Социальное обеспечение и иные выплаты населению)</t>
  </si>
  <si>
    <t>01 1 02 41010</t>
  </si>
  <si>
    <t>Развитие сети организаций общего, дополнительного и профессионального образования детей в соответствии с требованиями ФГОС и СанПин (Предоставление субсидий бюджетным, автономным учреждениям и иным некоммерческим организациям)</t>
  </si>
  <si>
    <t>Софинансирование расходов  на развитие сети организаций общего, дополнительного и профессионального образования детей в соответствии с требованиями ФГОС и СанПин (Предоставление субсидий бюджетным, автономным учреждениям и иным некоммерческим организациям)</t>
  </si>
  <si>
    <t>01 1 02 W1010</t>
  </si>
  <si>
    <t xml:space="preserve">Расходы по содержанию, коммунальным услугам незаселенных жилых помещений и неиспользуемых нежилых помещений муниципального жилищного фонда (Закупка товаров, работ и услуг для обеспечения государственных (муниципальных) нужд) </t>
  </si>
  <si>
    <t>05 6 02 23400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</si>
  <si>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(Предоставление субсидий бюджетным, автономным учреждениям и иным некоммерческим организациям)</t>
  </si>
  <si>
    <t>01 1 02 42190</t>
  </si>
  <si>
    <t>Основное мероприятие "Мероприятие по рекультивации объектов размещения отходов, не включенных в Государственный реестр объектов размещения отходов"</t>
  </si>
  <si>
    <t>05 1 02 00000</t>
  </si>
  <si>
    <t>05 1 02 41540</t>
  </si>
  <si>
    <t>Региональный проект «Чистая вода»</t>
  </si>
  <si>
    <t>Субсидии на строительство и реконструкцию (модернизацию) объектов питьевого водоснабжения (Капитальные вложения в объекты государственной (муниципальной) собственности)</t>
  </si>
  <si>
    <t>05 1 F5 52430</t>
  </si>
  <si>
    <t>05 1 F5 00000</t>
  </si>
  <si>
    <t>Муниципальная программа «Развитие транспортного обслуживания населения на территории муниципального образования» «Куньинский район»</t>
  </si>
  <si>
    <t>Расходы на реализацию мероприятий по модернизации школьных систем образования (Предоставление субсидий бюджетным, автономным учреждениям и иным некоммерческим организациям)</t>
  </si>
  <si>
    <t>01 1 02 L7500</t>
  </si>
  <si>
    <t>05 3 F255550</t>
  </si>
  <si>
    <t>05 3 F2 00000</t>
  </si>
  <si>
    <t>Расходы 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организациях,общедоступного и бесплатного дошкольного, начального общего,основного общего, среднего общего образования, дополнительного образования детей в общеобразовательных организациях области (Закупка товаров, работ и услуг для обеспечения государственных (муниципальных) нужд)</t>
  </si>
  <si>
    <t>Осуществление работ по разработке проекта генерального плана, правил землепользования и застройки поселений(Закупка товаров, работ и услуг для обеспечения государственных (муниципальных) нужд)</t>
  </si>
  <si>
    <t>03 1 01 80560</t>
  </si>
  <si>
    <t>Основное мероприятие «Отлов и содержание животных (собак) без владельцев на территории Псковской области"</t>
  </si>
  <si>
    <t>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</si>
  <si>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области(Закупка товаров, работ и услуг для обеспечения государственных (муниципальных) нужд) </t>
  </si>
  <si>
    <t>05 3 05 00000</t>
  </si>
  <si>
    <t>05 3 05 42200</t>
  </si>
  <si>
    <t>07 4 01 70040</t>
  </si>
  <si>
    <t>Иные межбюджетные трансферты на осуществление единовременной выплаты гражданам РФ, постоянно проживающим на территории муниципальных образований городского и сельских поселений, в связи с празднованием очередной годовщины Победы (Межбюджетные трансферты)</t>
  </si>
  <si>
    <t>Приобретение топлива (угля, дров) для нужд МУП Коммунсервис за счет средств резервного фонда Правительства области (Закупка товаров, работ и услуг для обеспечения государственных (муниципальных) нужд)</t>
  </si>
  <si>
    <t>05 1 01 00010</t>
  </si>
  <si>
    <t>Основное мероприятие «Участие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района»</t>
  </si>
  <si>
    <t>Осуществление расходов по ликвидации несанкционированных свалок (Закупка товаров, работ и услуг для обеспечения государственных (муниципальных) нужд)</t>
  </si>
  <si>
    <t xml:space="preserve">05 1 03 23920 </t>
  </si>
  <si>
    <t xml:space="preserve">05 1 03 00000 </t>
  </si>
  <si>
    <t>Приобретение оборудования и материалов для модернизации систем коммунальной инфраструктуры (Капитальные вложения в объекты государственной (муниципальной) собственности)</t>
  </si>
  <si>
    <t>Софинансирование расходов по приобретению оборудования и материалов для модернизации систем коммунальной инфраструктуры (Капитальные вложения в объекты государственной (муниципальной) собственности)</t>
  </si>
  <si>
    <t xml:space="preserve">90 9 00 00010 </t>
  </si>
  <si>
    <t>Расходы по оплате труда и обеспечение функций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</si>
  <si>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по оплате труда и обеспечение функций органов местного самоуправления (Закупка товаров, работ и услуг для государственных (муниципальных) нужд)</t>
  </si>
  <si>
    <t>Расходы по оплате труда и обеспечение функций органов местного самоуправления (Иные бюджетные ассигнования)</t>
  </si>
  <si>
    <t>01 1 02 20930</t>
  </si>
  <si>
    <t>Выплата ежемесячной денежной компенсации двухразового питания обучающимся с ограниченными возможностями здоровья, осваивающим в  муниципальных образовательных организациях муниципального образования «Куньинский район» образовательные программы начального общего, основного общего или среднего общего образования на дому   (Социальное обеспечение и иные выплаты населению)</t>
  </si>
  <si>
    <t xml:space="preserve">Основное мероприятие «Создание системы навигации и ориентирования в сфере туризма на территории муниципального образования "Куньинский район""
</t>
  </si>
  <si>
    <t>02 1 03 41910</t>
  </si>
  <si>
    <t>200</t>
  </si>
  <si>
    <t>Установка знаков туристской навигации (Закупка товаров, работ и услуг для обеспечения государственных (муниципальных) нужд)</t>
  </si>
  <si>
    <t>02 1 03 00000</t>
  </si>
  <si>
    <t>Софинансирование расходов по установке знаков туристской навигации (Закупка товаров, работ и услуг для обеспечения государственных (муниципальных) нужд)</t>
  </si>
  <si>
    <t>02 1 03 W1910</t>
  </si>
  <si>
    <t xml:space="preserve">Основное мероприятие "Организация и осуществление деятельности по опеке и попечительству в 
отношении несовершеннолетних
</t>
  </si>
  <si>
    <t>01 3 01 00000</t>
  </si>
  <si>
    <t>Расходы на обеспечение жилыми помещениями детей-сирот и детей, оставшихся без попечения  родителей, лиц из числа детей-сирот и детей, оставшихся без попечения  родителей, по договорам найма специализированных жилых помещений (Капитальные вложения в объекты государственной (муниципальной) собственности)</t>
  </si>
  <si>
    <t>01 3 01 R0820</t>
  </si>
  <si>
    <t>Резервный фонд Правительства области  ( обеспечение траурных мероприятий ) (Закупка товаров, работ и услуг для обеспечения государственных (муниципальных) нужд)</t>
  </si>
  <si>
    <t>Предоставление дотаций из бюджетов муниципальных районов на выравнивание бюджетной обеспеченности поселений (Межбюджетные трансферты)</t>
  </si>
  <si>
    <t xml:space="preserve"> Иные межбюджетные трансферты бюджетам поселений из бюджета муниципального района на осуществление части полномочий по решению вопросов местного значения (Межбюджетные трансферты)</t>
  </si>
  <si>
    <t>Создание   условий для осуществления присмотра и ухода за детьми- инвалидами детьми-сиротами и детьми, оставшимися без попечения родителей,  детьми с туберкулезной интоксикацией, детьми граждан Российской Федерации,призванных на военную службу по мобилизации, а также за детьми военнослужащих, принимающих участие в специальной военной операции,  осваивающими образовательные программы дошкольного образования в организациях, осуществляющих образовательную деятельность (Предоставление субсидий бюджетным, автономным учреждениям и иным некоммерческим организациям)</t>
  </si>
  <si>
    <t>Софинансирование мероприятий по организации питания в муниципальных общеобразовательных организациях(Предоставление субсидий бюджетным, автономным учреждениям и иным некоммерческим организациям)</t>
  </si>
  <si>
    <t>Расходы на реализацию мероприятий в рамках основного мероприятия "Развитие и совершенствование института добровольных народных дружин (Социальное обеспечение и иные выплаты населению)</t>
  </si>
  <si>
    <t>Софинансирование расходов на реализацию мероприятий в рамках основного мероприятия "Развитие и совершенствование института добровольных народных дружин"(Социальное обеспечение и иные выплаты населению)</t>
  </si>
  <si>
    <t>Расходы для осуществления отдельных государственных полномочий в сфере увековечения памяти погибших при защите Отечества (Закупка товаров, работ и услуг для обеспечения государственных (муниципальных) нужд)</t>
  </si>
  <si>
    <t>05 3 02 42210</t>
  </si>
  <si>
    <t>Расходы на приобретение дорожной техники (Закупка товаров, работ и услуг для обеспечения государственных (муниципальных) нужд)</t>
  </si>
  <si>
    <t xml:space="preserve">06 1 01 41930
</t>
  </si>
  <si>
    <t>Софинансирование расходов на приобретение дорожной техники (Закупка товаров, работ и услуг для обеспечения государственных (муниципальных) нужд)</t>
  </si>
  <si>
    <t xml:space="preserve">06 1 01 W1930
</t>
  </si>
  <si>
    <t>07 4 02 43030</t>
  </si>
  <si>
    <t>Реализация мероприятий в рамках основного мероприятия «Развитие форм и моделей вовлечения молодежи в трудовую и экономическую деятельность, реализация мер поддержки молодых семей" (Предоставление субсидий бюджетным, автономным учреждениям и иным некоммерческим организациям)</t>
  </si>
  <si>
    <t>Резервный фонд администрации муниципального района в рамках непрограммного направления деятельности (Иные бюджетные ассигнования)</t>
  </si>
  <si>
    <t>Расходы на софинансирование мероприятий по разработке проектно-сметной документации на рекультивацию объекта размещения отходов, не включенных в Государственный реестр объектов размещения отходов (Капитальные вложения в объекты государственной (муниципальной) собственности)</t>
  </si>
  <si>
    <t>Cофинансирование мероприятий по разработке проектно-сметной документации на рекультивацию объектов размещения отходов, не включенных в Государственный реестр объектов размещения отходов за счет средств  бюджета муниципального образования "Куньинский район"(Капитальные вложения в объекты государственной (муниципальной) собственности)</t>
  </si>
  <si>
    <t>05 1 02 W1540</t>
  </si>
  <si>
    <t xml:space="preserve">Основное мероприятие "Развитие институтов территориального общественного самоуправления и поддержка проектов местных инициатив" </t>
  </si>
  <si>
    <t>02 1 04 00000</t>
  </si>
  <si>
    <t>Развитие институтов территориального общественного самоуправления и поддержка проектов местных инициатив  ТОС  "Радуга"(Замена окон и дверей в Доме культуры д.Шейкино) (Закупка товаров, работ и услуг для обеспечения государственных (муниципальных) нужд</t>
  </si>
  <si>
    <t>02 1 04 41560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</si>
  <si>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 ТОС "Радуга" (Замена окон и дверей в Доме культуры д.Шейкино) за счет средств  бюджетов поселений (Закупка товаров, работ и услуг для обеспечения государственных (муниципальных) нужд</t>
  </si>
  <si>
    <t>02 1 04 80650</t>
  </si>
  <si>
    <t>На осуществление  мероприятий по обеспечению антитеррористической защищенности объектов образования (Предоставление субсидий бюджетным, автономным учреждениям и иным некоммерческим организациям)</t>
  </si>
  <si>
    <t>04 2 01 22200</t>
  </si>
  <si>
    <t>04 2 01 22300</t>
  </si>
  <si>
    <t>Проведение мероприятий по профилактике экстремизма (Закупка товаров, работ и услуг для обеспечения государственных (муниципальных) нужд)</t>
  </si>
  <si>
    <t>Осуществление расходов  на проведение ремонтных работ на котельной №6 и №7 (Закупка товаров, работ и услуг для обеспечения государственных (муниципальных) нужд</t>
  </si>
  <si>
    <t>05 1 01 23930</t>
  </si>
  <si>
    <t>05 1 01 80640</t>
  </si>
  <si>
    <t>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 (Предоставление субсидий бюджетным, автономным учреждениям и иным некоммерческим организациям)</t>
  </si>
  <si>
    <t>01 1 02 41940</t>
  </si>
  <si>
    <t xml:space="preserve"> Софинансирование расходов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 (Предоставление субсидий бюджетным, автономным учреждениям и иным некоммерческим организациям)</t>
  </si>
  <si>
    <t>01 1 02 W1940</t>
  </si>
  <si>
    <t>Иные межбюджетные трансферты из областного бюджета местным бюджетам городских округов  и муниципальных  районов на поощрение муниципальных управленческих команд за достижение показателей деятельности органов исполнительной власти Псковской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</si>
  <si>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90 9 00 75490 </t>
  </si>
  <si>
    <t>Проведение  выборов и референдумов в рамках непрограммного направления деятельности (Иные бюджетные ассигнования)</t>
  </si>
  <si>
    <t xml:space="preserve">90 9 00 20007 </t>
  </si>
  <si>
    <t>Осуществление расходов на содержание и ремонт объектов коммунальной инфраструктуры, за счет бюджетов поселений (Закупка товаров, работ и услуг для обеспечения государственных (муниципальных) нужд</t>
  </si>
  <si>
    <t>Сумма  2023 год   ПЛАН</t>
  </si>
  <si>
    <t>Сумма  2023 год   ФАКТ</t>
  </si>
  <si>
    <t>%</t>
  </si>
  <si>
    <t xml:space="preserve">за 9 месяцев 2023 года </t>
  </si>
  <si>
    <t xml:space="preserve">  к  Постановлению Администрации  Куньинского района</t>
  </si>
  <si>
    <t xml:space="preserve">«Об утверждении отчета об исполнении  бюджета муниципального           </t>
  </si>
  <si>
    <t xml:space="preserve">                                       образования «Куньинский район» за  9 месяцев 2023 года" </t>
  </si>
  <si>
    <t>Приложение № 4</t>
  </si>
  <si>
    <t>Расходы на реализацию мероприятий в рамках основного мероприятия "Обеспечение пожарной безопасности в  исполнительных органах Псковской области и муниципальных образованиях"(Закупка товаров, работ и услуг для обеспечения государственных (муниципальных) нужд)</t>
  </si>
  <si>
    <t>Софинансирование расходов на реализацию мероприятий в рамках основного мероприятия "Обеспечение пожарной безопасности в  исполнительных органах Псковской области и муниципальных образованиях (Закупка товаров, работ и услуг для обеспечения государственных (муниципальных) нужд)</t>
  </si>
  <si>
    <t>от  23.10.2023г. № 468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</si>
</sst>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0.00000"/>
    <numFmt numFmtId="166" formatCode="0.0000"/>
    <numFmt numFmtId="167" formatCode="0.000"/>
    <numFmt numFmtId="168" formatCode="0.000000"/>
    <numFmt numFmtId="169" formatCode="_-* #,##0.0_р_._-;\-* #,##0.0_р_._-;_-* \-??_р_._-;_-@_-"/>
    <numFmt numFmtId="170" formatCode="0.0"/>
  </numFmts>
  <fonts count="26" x14ac:knownFonts="1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rgb="FFFF0000"/>
      </patternFill>
    </fill>
  </fills>
  <borders count="1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24" fillId="0" borderId="0" applyFont="0" applyFill="0" applyBorder="0" applyAlignment="0" applyProtection="0"/>
  </cellStyleXfs>
  <cellXfs count="247">
    <xf numFmtId="0" fontId="0" fillId="0" borderId="0" xfId="0"/>
    <xf numFmtId="0" fontId="5" fillId="0" borderId="0" xfId="0" applyFont="1"/>
    <xf numFmtId="0" fontId="8" fillId="0" borderId="0" xfId="0" applyFont="1" applyAlignment="1">
      <alignment horizontal="center"/>
    </xf>
    <xf numFmtId="0" fontId="0" fillId="0" borderId="2" xfId="0" applyBorder="1"/>
    <xf numFmtId="0" fontId="10" fillId="0" borderId="2" xfId="0" applyFont="1" applyBorder="1" applyAlignment="1">
      <alignment horizontal="right"/>
    </xf>
    <xf numFmtId="0" fontId="11" fillId="0" borderId="2" xfId="0" applyFont="1" applyBorder="1" applyAlignment="1">
      <alignment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justify" wrapText="1"/>
    </xf>
    <xf numFmtId="0" fontId="2" fillId="0" borderId="2" xfId="0" applyNumberFormat="1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top" wrapText="1"/>
    </xf>
    <xf numFmtId="0" fontId="13" fillId="0" borderId="2" xfId="1" applyFont="1" applyBorder="1" applyAlignment="1" applyProtection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2" xfId="1" applyFont="1" applyBorder="1" applyAlignment="1" applyProtection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13" fillId="0" borderId="4" xfId="1" applyFont="1" applyBorder="1" applyAlignment="1" applyProtection="1">
      <alignment horizontal="justify" vertical="top" wrapText="1"/>
    </xf>
    <xf numFmtId="0" fontId="2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4" fillId="0" borderId="2" xfId="0" applyFont="1" applyBorder="1" applyAlignment="1">
      <alignment horizontal="justify" vertical="top" wrapText="1"/>
    </xf>
    <xf numFmtId="0" fontId="1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165" fontId="2" fillId="0" borderId="2" xfId="0" applyNumberFormat="1" applyFont="1" applyBorder="1" applyAlignment="1">
      <alignment horizontal="center" vertical="center" wrapText="1"/>
    </xf>
    <xf numFmtId="165" fontId="14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wrapText="1"/>
    </xf>
    <xf numFmtId="0" fontId="16" fillId="0" borderId="6" xfId="0" applyFont="1" applyBorder="1" applyAlignment="1">
      <alignment horizontal="justify" vertical="top" wrapText="1"/>
    </xf>
    <xf numFmtId="0" fontId="9" fillId="0" borderId="6" xfId="0" applyFont="1" applyFill="1" applyBorder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9" fillId="0" borderId="6" xfId="0" applyFont="1" applyBorder="1" applyAlignment="1">
      <alignment horizontal="justify" vertical="top" wrapText="1"/>
    </xf>
    <xf numFmtId="0" fontId="9" fillId="2" borderId="6" xfId="0" applyFont="1" applyFill="1" applyBorder="1" applyAlignment="1">
      <alignment horizontal="left" wrapText="1"/>
    </xf>
    <xf numFmtId="0" fontId="11" fillId="0" borderId="6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justify" vertical="top" wrapText="1"/>
    </xf>
    <xf numFmtId="0" fontId="9" fillId="2" borderId="2" xfId="0" applyFont="1" applyFill="1" applyBorder="1" applyAlignment="1">
      <alignment horizontal="center"/>
    </xf>
    <xf numFmtId="0" fontId="16" fillId="0" borderId="2" xfId="0" applyFont="1" applyBorder="1" applyAlignment="1">
      <alignment horizontal="justify" vertical="top" wrapText="1"/>
    </xf>
    <xf numFmtId="0" fontId="11" fillId="3" borderId="2" xfId="0" applyFont="1" applyFill="1" applyBorder="1" applyAlignment="1">
      <alignment horizontal="justify" vertical="top" wrapText="1"/>
    </xf>
    <xf numFmtId="0" fontId="11" fillId="0" borderId="3" xfId="0" applyFont="1" applyBorder="1" applyAlignment="1">
      <alignment horizontal="justify" vertical="top" wrapText="1"/>
    </xf>
    <xf numFmtId="0" fontId="9" fillId="2" borderId="2" xfId="0" applyFont="1" applyFill="1" applyBorder="1" applyAlignment="1">
      <alignment horizontal="left" wrapText="1"/>
    </xf>
    <xf numFmtId="0" fontId="9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/>
    </xf>
    <xf numFmtId="0" fontId="9" fillId="0" borderId="6" xfId="0" applyFont="1" applyFill="1" applyBorder="1" applyAlignment="1">
      <alignment horizontal="justify" wrapText="1"/>
    </xf>
    <xf numFmtId="0" fontId="9" fillId="0" borderId="8" xfId="0" applyFont="1" applyBorder="1" applyAlignment="1">
      <alignment horizontal="justify" vertical="top" wrapText="1"/>
    </xf>
    <xf numFmtId="0" fontId="9" fillId="0" borderId="9" xfId="0" applyFont="1" applyBorder="1" applyAlignment="1">
      <alignment horizontal="center" wrapText="1"/>
    </xf>
    <xf numFmtId="0" fontId="9" fillId="2" borderId="6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justify" vertical="center" wrapText="1"/>
    </xf>
    <xf numFmtId="0" fontId="9" fillId="2" borderId="7" xfId="0" applyFont="1" applyFill="1" applyBorder="1" applyAlignment="1">
      <alignment horizontal="left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9" fillId="0" borderId="2" xfId="0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top" wrapText="1"/>
    </xf>
    <xf numFmtId="0" fontId="5" fillId="0" borderId="0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49" fontId="9" fillId="0" borderId="6" xfId="0" applyNumberFormat="1" applyFont="1" applyFill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0" xfId="0" applyFont="1" applyAlignment="1"/>
    <xf numFmtId="0" fontId="2" fillId="0" borderId="11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9" fillId="0" borderId="2" xfId="0" applyFont="1" applyFill="1" applyBorder="1" applyAlignment="1">
      <alignment horizontal="left" wrapText="1"/>
    </xf>
    <xf numFmtId="0" fontId="9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/>
    </xf>
    <xf numFmtId="0" fontId="9" fillId="2" borderId="2" xfId="0" applyFont="1" applyFill="1" applyBorder="1" applyAlignment="1">
      <alignment wrapText="1"/>
    </xf>
    <xf numFmtId="0" fontId="11" fillId="0" borderId="7" xfId="0" applyFont="1" applyFill="1" applyBorder="1" applyAlignment="1">
      <alignment horizontal="center" vertical="center"/>
    </xf>
    <xf numFmtId="49" fontId="11" fillId="0" borderId="7" xfId="0" applyNumberFormat="1" applyFont="1" applyFill="1" applyBorder="1" applyAlignment="1">
      <alignment horizontal="center"/>
    </xf>
    <xf numFmtId="49" fontId="11" fillId="0" borderId="12" xfId="0" applyNumberFormat="1" applyFont="1" applyFill="1" applyBorder="1" applyAlignment="1">
      <alignment horizontal="center"/>
    </xf>
    <xf numFmtId="0" fontId="9" fillId="0" borderId="6" xfId="0" applyFont="1" applyBorder="1" applyAlignment="1">
      <alignment horizontal="justify" wrapText="1"/>
    </xf>
    <xf numFmtId="0" fontId="15" fillId="0" borderId="10" xfId="0" applyFont="1" applyBorder="1" applyAlignment="1">
      <alignment horizontal="justify" vertical="top" wrapText="1"/>
    </xf>
    <xf numFmtId="0" fontId="9" fillId="0" borderId="10" xfId="0" applyFont="1" applyBorder="1" applyAlignment="1">
      <alignment horizontal="center" wrapText="1"/>
    </xf>
    <xf numFmtId="0" fontId="17" fillId="0" borderId="7" xfId="0" applyFont="1" applyFill="1" applyBorder="1" applyAlignment="1">
      <alignment horizontal="left" wrapText="1"/>
    </xf>
    <xf numFmtId="0" fontId="17" fillId="0" borderId="2" xfId="0" applyFont="1" applyFill="1" applyBorder="1" applyAlignment="1">
      <alignment horizontal="left" wrapText="1"/>
    </xf>
    <xf numFmtId="0" fontId="9" fillId="2" borderId="7" xfId="0" applyFont="1" applyFill="1" applyBorder="1" applyAlignment="1">
      <alignment horizontal="center" vertical="center"/>
    </xf>
    <xf numFmtId="0" fontId="9" fillId="0" borderId="0" xfId="0" applyFont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top" wrapText="1"/>
    </xf>
    <xf numFmtId="0" fontId="9" fillId="0" borderId="10" xfId="0" applyFont="1" applyBorder="1" applyAlignment="1">
      <alignment horizontal="center"/>
    </xf>
    <xf numFmtId="0" fontId="11" fillId="0" borderId="2" xfId="0" applyFont="1" applyBorder="1" applyAlignment="1">
      <alignment vertical="center" wrapText="1"/>
    </xf>
    <xf numFmtId="0" fontId="16" fillId="2" borderId="6" xfId="0" applyFont="1" applyFill="1" applyBorder="1" applyAlignment="1">
      <alignment horizontal="left" wrapText="1"/>
    </xf>
    <xf numFmtId="167" fontId="1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left" wrapText="1"/>
    </xf>
    <xf numFmtId="0" fontId="17" fillId="0" borderId="2" xfId="0" applyNumberFormat="1" applyFont="1" applyFill="1" applyBorder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0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wrapText="1"/>
    </xf>
    <xf numFmtId="0" fontId="16" fillId="0" borderId="2" xfId="0" applyFont="1" applyFill="1" applyBorder="1" applyAlignment="1">
      <alignment horizontal="left" wrapText="1"/>
    </xf>
    <xf numFmtId="165" fontId="2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top" wrapText="1"/>
    </xf>
    <xf numFmtId="165" fontId="21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wrapText="1"/>
    </xf>
    <xf numFmtId="0" fontId="11" fillId="0" borderId="11" xfId="0" applyFont="1" applyBorder="1" applyAlignment="1">
      <alignment horizontal="center" vertical="center" wrapText="1"/>
    </xf>
    <xf numFmtId="0" fontId="9" fillId="2" borderId="0" xfId="0" applyFont="1" applyFill="1" applyBorder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18" fillId="0" borderId="2" xfId="0" applyFont="1" applyBorder="1"/>
    <xf numFmtId="0" fontId="3" fillId="0" borderId="2" xfId="0" applyFont="1" applyBorder="1" applyAlignment="1">
      <alignment wrapText="1"/>
    </xf>
    <xf numFmtId="0" fontId="19" fillId="0" borderId="2" xfId="0" applyFont="1" applyBorder="1"/>
    <xf numFmtId="0" fontId="18" fillId="0" borderId="2" xfId="0" applyFont="1" applyBorder="1" applyAlignment="1">
      <alignment horizontal="center" wrapText="1"/>
    </xf>
    <xf numFmtId="0" fontId="11" fillId="0" borderId="2" xfId="0" applyFont="1" applyFill="1" applyBorder="1" applyAlignment="1">
      <alignment horizontal="left" wrapText="1"/>
    </xf>
    <xf numFmtId="0" fontId="11" fillId="0" borderId="0" xfId="0" applyFont="1" applyAlignment="1">
      <alignment wrapText="1"/>
    </xf>
    <xf numFmtId="0" fontId="22" fillId="0" borderId="2" xfId="0" applyFont="1" applyFill="1" applyBorder="1" applyAlignment="1">
      <alignment horizontal="left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top" wrapText="1"/>
    </xf>
    <xf numFmtId="0" fontId="14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justify" vertical="top" wrapText="1"/>
    </xf>
    <xf numFmtId="0" fontId="11" fillId="0" borderId="3" xfId="0" applyFont="1" applyBorder="1" applyAlignment="1">
      <alignment horizontal="center" vertical="center" wrapText="1"/>
    </xf>
    <xf numFmtId="0" fontId="23" fillId="0" borderId="0" xfId="0" applyFont="1" applyAlignment="1">
      <alignment horizontal="justify"/>
    </xf>
    <xf numFmtId="49" fontId="9" fillId="0" borderId="2" xfId="0" applyNumberFormat="1" applyFont="1" applyFill="1" applyBorder="1"/>
    <xf numFmtId="49" fontId="9" fillId="0" borderId="15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wrapText="1"/>
    </xf>
    <xf numFmtId="0" fontId="9" fillId="0" borderId="0" xfId="0" applyFont="1" applyBorder="1" applyAlignment="1">
      <alignment wrapText="1"/>
    </xf>
    <xf numFmtId="49" fontId="9" fillId="0" borderId="15" xfId="0" applyNumberFormat="1" applyFont="1" applyFill="1" applyBorder="1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top" wrapText="1"/>
    </xf>
    <xf numFmtId="49" fontId="9" fillId="0" borderId="7" xfId="0" applyNumberFormat="1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/>
    </xf>
    <xf numFmtId="0" fontId="9" fillId="2" borderId="2" xfId="0" applyFont="1" applyFill="1" applyBorder="1" applyAlignment="1">
      <alignment vertical="center" wrapText="1"/>
    </xf>
    <xf numFmtId="0" fontId="9" fillId="2" borderId="10" xfId="0" applyFont="1" applyFill="1" applyBorder="1" applyAlignment="1">
      <alignment horizontal="left" wrapText="1"/>
    </xf>
    <xf numFmtId="0" fontId="9" fillId="0" borderId="2" xfId="0" applyFont="1" applyBorder="1" applyAlignment="1">
      <alignment horizontal="justify" vertical="center"/>
    </xf>
    <xf numFmtId="0" fontId="20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169" fontId="9" fillId="0" borderId="0" xfId="2" applyNumberFormat="1" applyFont="1" applyFill="1" applyBorder="1" applyAlignment="1" applyProtection="1"/>
    <xf numFmtId="49" fontId="9" fillId="0" borderId="13" xfId="0" applyNumberFormat="1" applyFont="1" applyFill="1" applyBorder="1"/>
    <xf numFmtId="0" fontId="9" fillId="0" borderId="10" xfId="0" applyFont="1" applyFill="1" applyBorder="1" applyAlignment="1">
      <alignment horizontal="left" wrapText="1"/>
    </xf>
    <xf numFmtId="49" fontId="9" fillId="0" borderId="6" xfId="0" applyNumberFormat="1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11" fillId="0" borderId="3" xfId="0" applyFont="1" applyFill="1" applyBorder="1" applyAlignment="1">
      <alignment horizontal="left" wrapText="1"/>
    </xf>
    <xf numFmtId="0" fontId="9" fillId="0" borderId="0" xfId="0" applyFont="1" applyBorder="1" applyAlignment="1">
      <alignment horizontal="center" wrapText="1"/>
    </xf>
    <xf numFmtId="0" fontId="9" fillId="0" borderId="7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5" fillId="0" borderId="2" xfId="0" applyFont="1" applyFill="1" applyBorder="1" applyAlignment="1">
      <alignment horizontal="left" wrapText="1"/>
    </xf>
    <xf numFmtId="0" fontId="9" fillId="0" borderId="6" xfId="0" applyFont="1" applyFill="1" applyBorder="1" applyAlignment="1">
      <alignment horizontal="center"/>
    </xf>
    <xf numFmtId="0" fontId="9" fillId="0" borderId="2" xfId="0" applyFont="1" applyBorder="1" applyAlignment="1">
      <alignment horizontal="left" wrapText="1"/>
    </xf>
    <xf numFmtId="0" fontId="9" fillId="0" borderId="6" xfId="0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Border="1" applyAlignment="1"/>
    <xf numFmtId="170" fontId="14" fillId="0" borderId="2" xfId="0" applyNumberFormat="1" applyFont="1" applyBorder="1" applyAlignment="1">
      <alignment horizontal="center" vertical="center" wrapText="1"/>
    </xf>
    <xf numFmtId="170" fontId="2" fillId="0" borderId="2" xfId="0" applyNumberFormat="1" applyFont="1" applyBorder="1" applyAlignment="1">
      <alignment horizontal="center" vertical="center" wrapText="1"/>
    </xf>
    <xf numFmtId="0" fontId="9" fillId="0" borderId="6" xfId="2" applyNumberFormat="1" applyFont="1" applyFill="1" applyBorder="1" applyAlignment="1" applyProtection="1">
      <alignment horizontal="center" vertical="center"/>
    </xf>
    <xf numFmtId="0" fontId="9" fillId="0" borderId="0" xfId="2" applyNumberFormat="1" applyFont="1" applyFill="1" applyBorder="1" applyAlignment="1" applyProtection="1">
      <alignment horizontal="center" vertical="center"/>
    </xf>
    <xf numFmtId="170" fontId="20" fillId="0" borderId="2" xfId="0" applyNumberFormat="1" applyFont="1" applyBorder="1" applyAlignment="1">
      <alignment horizontal="center" vertical="center" wrapText="1"/>
    </xf>
    <xf numFmtId="170" fontId="13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457200</xdr:colOff>
      <xdr:row>9</xdr:row>
      <xdr:rowOff>66675</xdr:rowOff>
    </xdr:from>
    <xdr:ext cx="184731" cy="264560"/>
    <xdr:sp macro="" textlink="">
      <xdr:nvSpPr>
        <xdr:cNvPr id="2" name="TextBox 1"/>
        <xdr:cNvSpPr txBox="1"/>
      </xdr:nvSpPr>
      <xdr:spPr>
        <a:xfrm>
          <a:off x="5667375" y="2114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2"/>
  <sheetViews>
    <sheetView tabSelected="1" zoomScale="93" zoomScaleNormal="93" workbookViewId="0">
      <selection activeCell="A10" sqref="A10:F10"/>
    </sheetView>
  </sheetViews>
  <sheetFormatPr defaultRowHeight="15" x14ac:dyDescent="0.25"/>
  <cols>
    <col min="1" max="1" width="40.7109375" customWidth="1"/>
    <col min="2" max="2" width="16.42578125" customWidth="1"/>
    <col min="3" max="3" width="7" customWidth="1"/>
    <col min="4" max="4" width="18" customWidth="1"/>
    <col min="5" max="5" width="18.5703125" customWidth="1"/>
    <col min="6" max="6" width="19.140625" customWidth="1"/>
  </cols>
  <sheetData>
    <row r="1" spans="1:8" x14ac:dyDescent="0.25">
      <c r="A1" s="126"/>
      <c r="B1" s="126"/>
      <c r="C1" s="126"/>
      <c r="D1" s="126"/>
      <c r="E1" s="126"/>
      <c r="F1" s="211"/>
    </row>
    <row r="2" spans="1:8" x14ac:dyDescent="0.25">
      <c r="B2" s="1"/>
      <c r="C2" s="243" t="s">
        <v>461</v>
      </c>
      <c r="D2" s="243"/>
      <c r="E2" s="243"/>
      <c r="F2" s="243"/>
    </row>
    <row r="3" spans="1:8" x14ac:dyDescent="0.25">
      <c r="B3" s="244" t="s">
        <v>458</v>
      </c>
      <c r="C3" s="244"/>
      <c r="D3" s="244"/>
      <c r="E3" s="244"/>
      <c r="F3" s="244"/>
      <c r="G3" s="244"/>
      <c r="H3" s="244"/>
    </row>
    <row r="4" spans="1:8" x14ac:dyDescent="0.25">
      <c r="B4" s="245" t="s">
        <v>459</v>
      </c>
      <c r="C4" s="245"/>
      <c r="D4" s="245"/>
      <c r="E4" s="245"/>
      <c r="F4" s="245"/>
      <c r="G4" s="56"/>
      <c r="H4" s="56"/>
    </row>
    <row r="5" spans="1:8" x14ac:dyDescent="0.25">
      <c r="B5" s="230" t="s">
        <v>460</v>
      </c>
      <c r="C5" s="229"/>
      <c r="D5" s="229"/>
      <c r="E5" s="229"/>
      <c r="F5" s="229"/>
      <c r="G5" s="229"/>
      <c r="H5" s="229"/>
    </row>
    <row r="6" spans="1:8" x14ac:dyDescent="0.25">
      <c r="B6" s="230"/>
      <c r="C6" s="229"/>
      <c r="D6" s="229"/>
      <c r="E6" s="231" t="s">
        <v>464</v>
      </c>
      <c r="F6" s="229"/>
      <c r="G6" s="229"/>
      <c r="H6" s="229"/>
    </row>
    <row r="7" spans="1:8" x14ac:dyDescent="0.25">
      <c r="B7" s="1"/>
      <c r="C7" s="2"/>
      <c r="D7" s="26"/>
      <c r="E7" s="26"/>
      <c r="F7" s="2"/>
    </row>
    <row r="8" spans="1:8" x14ac:dyDescent="0.25">
      <c r="A8" s="101" t="s">
        <v>215</v>
      </c>
      <c r="B8" s="101"/>
      <c r="C8" s="101"/>
      <c r="D8" s="96"/>
      <c r="E8" s="96"/>
    </row>
    <row r="9" spans="1:8" ht="41.25" customHeight="1" x14ac:dyDescent="0.25">
      <c r="A9" s="242" t="s">
        <v>189</v>
      </c>
      <c r="B9" s="242"/>
      <c r="C9" s="242"/>
      <c r="D9" s="242"/>
      <c r="E9" s="242"/>
      <c r="F9" s="242"/>
    </row>
    <row r="10" spans="1:8" x14ac:dyDescent="0.25">
      <c r="A10" s="246" t="s">
        <v>457</v>
      </c>
      <c r="B10" s="246"/>
      <c r="C10" s="246"/>
      <c r="D10" s="246"/>
      <c r="E10" s="246"/>
      <c r="F10" s="246"/>
    </row>
    <row r="12" spans="1:8" ht="15.75" thickBot="1" x14ac:dyDescent="0.3"/>
    <row r="13" spans="1:8" ht="51" customHeight="1" x14ac:dyDescent="0.25">
      <c r="A13" s="15" t="s">
        <v>0</v>
      </c>
      <c r="B13" s="30" t="s">
        <v>1</v>
      </c>
      <c r="C13" s="31" t="s">
        <v>2</v>
      </c>
      <c r="D13" s="31" t="s">
        <v>454</v>
      </c>
      <c r="E13" s="31" t="s">
        <v>455</v>
      </c>
      <c r="F13" s="31" t="s">
        <v>456</v>
      </c>
    </row>
    <row r="14" spans="1:8" ht="81.75" customHeight="1" x14ac:dyDescent="0.25">
      <c r="A14" s="16" t="s">
        <v>315</v>
      </c>
      <c r="B14" s="183">
        <v>100000000</v>
      </c>
      <c r="C14" s="182"/>
      <c r="D14" s="35">
        <f>D15+D59+D66+D73</f>
        <v>129985.50440000002</v>
      </c>
      <c r="E14" s="35">
        <f>E15+E59+E66+E73</f>
        <v>87041.570349999995</v>
      </c>
      <c r="F14" s="232">
        <f>E14/D14*100</f>
        <v>66.962520745505515</v>
      </c>
    </row>
    <row r="15" spans="1:8" ht="59.25" customHeight="1" x14ac:dyDescent="0.25">
      <c r="A15" s="23" t="s">
        <v>3</v>
      </c>
      <c r="B15" s="36" t="s">
        <v>171</v>
      </c>
      <c r="C15" s="24"/>
      <c r="D15" s="34">
        <f>D16+D26+D51+D54+D57+D48</f>
        <v>128189.83773000001</v>
      </c>
      <c r="E15" s="34">
        <f t="shared" ref="E15" si="0">E16+E26+E51+E54+E57+E48</f>
        <v>85625.242169999998</v>
      </c>
      <c r="F15" s="233">
        <f t="shared" ref="F15:F78" si="1">E15/D15*100</f>
        <v>66.795655323589884</v>
      </c>
    </row>
    <row r="16" spans="1:8" ht="31.5" customHeight="1" x14ac:dyDescent="0.25">
      <c r="A16" s="238" t="s">
        <v>4</v>
      </c>
      <c r="B16" s="239" t="s">
        <v>172</v>
      </c>
      <c r="C16" s="240"/>
      <c r="D16" s="241">
        <f>D18+D21+D23+D24+D25+D22+D19+D20</f>
        <v>25259.431329999999</v>
      </c>
      <c r="E16" s="241">
        <f t="shared" ref="E16" si="2">E18+E21+E23+E24+E25+E22</f>
        <v>17455.605579999999</v>
      </c>
      <c r="F16" s="233">
        <f t="shared" si="1"/>
        <v>69.105299133430648</v>
      </c>
    </row>
    <row r="17" spans="1:6" ht="0.75" customHeight="1" x14ac:dyDescent="0.25">
      <c r="A17" s="238"/>
      <c r="B17" s="239"/>
      <c r="C17" s="240"/>
      <c r="D17" s="241"/>
      <c r="E17" s="241"/>
      <c r="F17" s="233" t="e">
        <f t="shared" si="1"/>
        <v>#DIV/0!</v>
      </c>
    </row>
    <row r="18" spans="1:6" ht="181.5" customHeight="1" x14ac:dyDescent="0.25">
      <c r="A18" s="192" t="s">
        <v>5</v>
      </c>
      <c r="B18" s="25" t="s">
        <v>6</v>
      </c>
      <c r="C18" s="25">
        <v>600</v>
      </c>
      <c r="D18" s="25">
        <v>9446.6893299999992</v>
      </c>
      <c r="E18" s="76">
        <v>6502.0035799999996</v>
      </c>
      <c r="F18" s="233">
        <f t="shared" si="1"/>
        <v>68.828383710592504</v>
      </c>
    </row>
    <row r="19" spans="1:6" ht="125.25" customHeight="1" x14ac:dyDescent="0.25">
      <c r="A19" s="134" t="s">
        <v>267</v>
      </c>
      <c r="B19" s="59" t="s">
        <v>268</v>
      </c>
      <c r="C19" s="114">
        <v>600</v>
      </c>
      <c r="D19" s="114"/>
      <c r="E19" s="114"/>
      <c r="F19" s="233"/>
    </row>
    <row r="20" spans="1:6" ht="125.25" customHeight="1" x14ac:dyDescent="0.25">
      <c r="A20" s="134" t="s">
        <v>269</v>
      </c>
      <c r="B20" s="59" t="s">
        <v>270</v>
      </c>
      <c r="C20" s="114">
        <v>600</v>
      </c>
      <c r="D20" s="114"/>
      <c r="E20" s="114"/>
      <c r="F20" s="233"/>
    </row>
    <row r="21" spans="1:6" ht="282" customHeight="1" x14ac:dyDescent="0.25">
      <c r="A21" s="129" t="s">
        <v>416</v>
      </c>
      <c r="B21" s="25" t="s">
        <v>7</v>
      </c>
      <c r="C21" s="25">
        <v>600</v>
      </c>
      <c r="D21" s="25">
        <v>155.47999999999999</v>
      </c>
      <c r="E21" s="75">
        <v>91.07</v>
      </c>
      <c r="F21" s="233">
        <f t="shared" si="1"/>
        <v>58.573449961409828</v>
      </c>
    </row>
    <row r="22" spans="1:6" ht="205.5" customHeight="1" x14ac:dyDescent="0.25">
      <c r="A22" s="192" t="s">
        <v>181</v>
      </c>
      <c r="B22" s="25" t="s">
        <v>8</v>
      </c>
      <c r="C22" s="25">
        <v>600</v>
      </c>
      <c r="D22" s="25">
        <v>13963</v>
      </c>
      <c r="E22" s="76">
        <v>9983.7999999999993</v>
      </c>
      <c r="F22" s="233">
        <f t="shared" si="1"/>
        <v>71.501826255102756</v>
      </c>
    </row>
    <row r="23" spans="1:6" ht="159.75" customHeight="1" x14ac:dyDescent="0.25">
      <c r="A23" s="6" t="s">
        <v>9</v>
      </c>
      <c r="B23" s="25" t="s">
        <v>10</v>
      </c>
      <c r="C23" s="25">
        <v>600</v>
      </c>
      <c r="D23" s="25">
        <v>1007.682</v>
      </c>
      <c r="E23" s="75">
        <v>567.5</v>
      </c>
      <c r="F23" s="233">
        <f t="shared" si="1"/>
        <v>56.31736996393704</v>
      </c>
    </row>
    <row r="24" spans="1:6" ht="129.75" customHeight="1" x14ac:dyDescent="0.25">
      <c r="A24" s="6" t="s">
        <v>11</v>
      </c>
      <c r="B24" s="25" t="s">
        <v>178</v>
      </c>
      <c r="C24" s="25">
        <v>600</v>
      </c>
      <c r="D24" s="25">
        <v>323</v>
      </c>
      <c r="E24" s="75">
        <v>172.03200000000001</v>
      </c>
      <c r="F24" s="233">
        <f t="shared" si="1"/>
        <v>53.26068111455109</v>
      </c>
    </row>
    <row r="25" spans="1:6" ht="110.25" x14ac:dyDescent="0.25">
      <c r="A25" s="90" t="s">
        <v>176</v>
      </c>
      <c r="B25" s="25" t="s">
        <v>12</v>
      </c>
      <c r="C25" s="25">
        <v>600</v>
      </c>
      <c r="D25" s="25">
        <v>363.58</v>
      </c>
      <c r="E25" s="25">
        <v>139.19999999999999</v>
      </c>
      <c r="F25" s="233">
        <f t="shared" si="1"/>
        <v>38.285934319819567</v>
      </c>
    </row>
    <row r="26" spans="1:6" ht="36" customHeight="1" x14ac:dyDescent="0.25">
      <c r="A26" s="6" t="s">
        <v>13</v>
      </c>
      <c r="B26" s="25" t="s">
        <v>14</v>
      </c>
      <c r="C26" s="25"/>
      <c r="D26" s="147">
        <f>D29+D30+D33+D41+D42+D43+D27+D34+D47+D44+D45+D46+D35+D38+D39+D31+D32+D28+D40+D36+D37</f>
        <v>93725.282610000009</v>
      </c>
      <c r="E26" s="147">
        <f t="shared" ref="E26" si="3">E29+E30+E33+E41+E42+E43+E27+E34+E47+E44+E45+E46+E35+E38+E39+E31+E32+E28+E40+E36+E37</f>
        <v>62247.008679999992</v>
      </c>
      <c r="F26" s="233">
        <f t="shared" si="1"/>
        <v>66.414319537467634</v>
      </c>
    </row>
    <row r="27" spans="1:6" ht="230.25" customHeight="1" x14ac:dyDescent="0.25">
      <c r="A27" s="11" t="s">
        <v>182</v>
      </c>
      <c r="B27" s="25" t="s">
        <v>21</v>
      </c>
      <c r="C27" s="25">
        <v>600</v>
      </c>
      <c r="D27" s="76">
        <v>42415</v>
      </c>
      <c r="E27" s="76">
        <v>30496.3</v>
      </c>
      <c r="F27" s="233">
        <f t="shared" si="1"/>
        <v>71.899799599198403</v>
      </c>
    </row>
    <row r="28" spans="1:6" ht="230.25" customHeight="1" x14ac:dyDescent="0.25">
      <c r="A28" s="11" t="s">
        <v>378</v>
      </c>
      <c r="B28" s="185" t="s">
        <v>21</v>
      </c>
      <c r="C28" s="185">
        <v>200</v>
      </c>
      <c r="D28" s="76">
        <v>1191.258</v>
      </c>
      <c r="E28" s="76">
        <v>1191.1833999999999</v>
      </c>
      <c r="F28" s="233">
        <f t="shared" si="1"/>
        <v>99.993737712569384</v>
      </c>
    </row>
    <row r="29" spans="1:6" ht="174.75" customHeight="1" x14ac:dyDescent="0.25">
      <c r="A29" s="67" t="s">
        <v>15</v>
      </c>
      <c r="B29" s="25" t="s">
        <v>16</v>
      </c>
      <c r="C29" s="25">
        <v>600</v>
      </c>
      <c r="D29" s="25">
        <v>21047.315879999998</v>
      </c>
      <c r="E29" s="76">
        <v>11161.631079999999</v>
      </c>
      <c r="F29" s="233">
        <f t="shared" si="1"/>
        <v>53.031137764251582</v>
      </c>
    </row>
    <row r="30" spans="1:6" ht="99" customHeight="1" x14ac:dyDescent="0.25">
      <c r="A30" s="166" t="s">
        <v>17</v>
      </c>
      <c r="B30" s="6" t="s">
        <v>18</v>
      </c>
      <c r="C30" s="25">
        <v>600</v>
      </c>
      <c r="D30" s="25">
        <v>643.08199999999999</v>
      </c>
      <c r="E30" s="75">
        <v>179.7</v>
      </c>
      <c r="F30" s="233">
        <f t="shared" si="1"/>
        <v>27.943559297259135</v>
      </c>
    </row>
    <row r="31" spans="1:6" ht="123.6" customHeight="1" x14ac:dyDescent="0.25">
      <c r="A31" s="166" t="s">
        <v>359</v>
      </c>
      <c r="B31" s="59" t="s">
        <v>358</v>
      </c>
      <c r="C31" s="167">
        <v>600</v>
      </c>
      <c r="D31" s="167"/>
      <c r="E31" s="167"/>
      <c r="F31" s="233"/>
    </row>
    <row r="32" spans="1:6" ht="123.6" customHeight="1" x14ac:dyDescent="0.25">
      <c r="A32" s="166" t="s">
        <v>360</v>
      </c>
      <c r="B32" s="59" t="s">
        <v>361</v>
      </c>
      <c r="C32" s="167">
        <v>600</v>
      </c>
      <c r="D32" s="167"/>
      <c r="E32" s="167"/>
      <c r="F32" s="233"/>
    </row>
    <row r="33" spans="1:6" ht="97.5" customHeight="1" x14ac:dyDescent="0.25">
      <c r="A33" s="12" t="s">
        <v>19</v>
      </c>
      <c r="B33" s="6" t="s">
        <v>20</v>
      </c>
      <c r="C33" s="25">
        <v>600</v>
      </c>
      <c r="D33" s="25">
        <v>1223</v>
      </c>
      <c r="E33" s="76">
        <v>449.9</v>
      </c>
      <c r="F33" s="233">
        <f t="shared" si="1"/>
        <v>36.786590351594441</v>
      </c>
    </row>
    <row r="34" spans="1:6" ht="99.75" customHeight="1" x14ac:dyDescent="0.25">
      <c r="A34" s="144" t="s">
        <v>417</v>
      </c>
      <c r="B34" s="93" t="s">
        <v>220</v>
      </c>
      <c r="C34" s="94">
        <v>600</v>
      </c>
      <c r="D34" s="94">
        <v>174.94038</v>
      </c>
      <c r="E34" s="76">
        <v>53.669609999999999</v>
      </c>
      <c r="F34" s="233">
        <f t="shared" si="1"/>
        <v>30.678800400456431</v>
      </c>
    </row>
    <row r="35" spans="1:6" ht="207" customHeight="1" x14ac:dyDescent="0.25">
      <c r="A35" s="11" t="s">
        <v>364</v>
      </c>
      <c r="B35" s="59" t="s">
        <v>365</v>
      </c>
      <c r="C35" s="145">
        <v>600</v>
      </c>
      <c r="D35" s="145">
        <v>415</v>
      </c>
      <c r="E35" s="76"/>
      <c r="F35" s="233">
        <f t="shared" si="1"/>
        <v>0</v>
      </c>
    </row>
    <row r="36" spans="1:6" ht="148.5" customHeight="1" x14ac:dyDescent="0.25">
      <c r="A36" s="47" t="s">
        <v>445</v>
      </c>
      <c r="B36" s="59" t="s">
        <v>446</v>
      </c>
      <c r="C36" s="216">
        <v>600</v>
      </c>
      <c r="D36" s="234">
        <v>20.79</v>
      </c>
      <c r="E36" s="76"/>
      <c r="F36" s="233">
        <f t="shared" si="1"/>
        <v>0</v>
      </c>
    </row>
    <row r="37" spans="1:6" ht="148.5" customHeight="1" x14ac:dyDescent="0.25">
      <c r="A37" s="47" t="s">
        <v>447</v>
      </c>
      <c r="B37" s="59" t="s">
        <v>448</v>
      </c>
      <c r="C37" s="216">
        <v>600</v>
      </c>
      <c r="D37" s="235">
        <v>0.21</v>
      </c>
      <c r="E37" s="76"/>
      <c r="F37" s="233">
        <f t="shared" si="1"/>
        <v>0</v>
      </c>
    </row>
    <row r="38" spans="1:6" ht="105.6" customHeight="1" x14ac:dyDescent="0.25">
      <c r="A38" s="11" t="s">
        <v>299</v>
      </c>
      <c r="B38" s="78" t="s">
        <v>298</v>
      </c>
      <c r="C38" s="145">
        <v>600</v>
      </c>
      <c r="D38" s="145">
        <v>540.54093999999998</v>
      </c>
      <c r="E38" s="145">
        <v>295.95308</v>
      </c>
      <c r="F38" s="233">
        <f t="shared" si="1"/>
        <v>54.751279338804572</v>
      </c>
    </row>
    <row r="39" spans="1:6" ht="85.5" customHeight="1" x14ac:dyDescent="0.25">
      <c r="A39" s="47" t="s">
        <v>357</v>
      </c>
      <c r="B39" s="78" t="s">
        <v>356</v>
      </c>
      <c r="C39" s="165">
        <v>300</v>
      </c>
      <c r="D39" s="165">
        <v>131.25</v>
      </c>
      <c r="E39" s="165">
        <v>30.2</v>
      </c>
      <c r="F39" s="233">
        <f t="shared" si="1"/>
        <v>23.009523809523809</v>
      </c>
    </row>
    <row r="40" spans="1:6" ht="175.5" customHeight="1" x14ac:dyDescent="0.25">
      <c r="A40" s="171" t="s">
        <v>401</v>
      </c>
      <c r="B40" s="59" t="s">
        <v>400</v>
      </c>
      <c r="C40" s="198">
        <v>300</v>
      </c>
      <c r="D40" s="198">
        <v>0</v>
      </c>
      <c r="E40" s="76">
        <v>0</v>
      </c>
      <c r="F40" s="233"/>
    </row>
    <row r="41" spans="1:6" ht="129" customHeight="1" x14ac:dyDescent="0.25">
      <c r="A41" s="142" t="s">
        <v>296</v>
      </c>
      <c r="B41" s="6" t="s">
        <v>22</v>
      </c>
      <c r="C41" s="25">
        <v>600</v>
      </c>
      <c r="D41" s="25">
        <v>502</v>
      </c>
      <c r="E41" s="75">
        <v>333.35</v>
      </c>
      <c r="F41" s="233">
        <f t="shared" si="1"/>
        <v>66.404382470119529</v>
      </c>
    </row>
    <row r="42" spans="1:6" ht="129" customHeight="1" x14ac:dyDescent="0.25">
      <c r="A42" s="6" t="s">
        <v>23</v>
      </c>
      <c r="B42" s="6" t="s">
        <v>24</v>
      </c>
      <c r="C42" s="25">
        <v>600</v>
      </c>
      <c r="D42" s="25">
        <v>968</v>
      </c>
      <c r="E42" s="75">
        <v>505.34399999999999</v>
      </c>
      <c r="F42" s="233">
        <f t="shared" si="1"/>
        <v>52.204958677685951</v>
      </c>
    </row>
    <row r="43" spans="1:6" ht="157.9" customHeight="1" x14ac:dyDescent="0.25">
      <c r="A43" s="110" t="s">
        <v>257</v>
      </c>
      <c r="B43" s="6" t="s">
        <v>25</v>
      </c>
      <c r="C43" s="25">
        <v>600</v>
      </c>
      <c r="D43" s="25">
        <v>200</v>
      </c>
      <c r="E43" s="25">
        <v>200</v>
      </c>
      <c r="F43" s="233">
        <f t="shared" si="1"/>
        <v>100</v>
      </c>
    </row>
    <row r="44" spans="1:6" ht="172.9" customHeight="1" x14ac:dyDescent="0.25">
      <c r="A44" s="129" t="s">
        <v>291</v>
      </c>
      <c r="B44" s="129" t="s">
        <v>258</v>
      </c>
      <c r="C44" s="76">
        <v>300</v>
      </c>
      <c r="D44" s="76">
        <v>0</v>
      </c>
      <c r="E44" s="76">
        <v>0</v>
      </c>
      <c r="F44" s="233"/>
    </row>
    <row r="45" spans="1:6" ht="151.9" customHeight="1" x14ac:dyDescent="0.25">
      <c r="A45" s="5" t="s">
        <v>330</v>
      </c>
      <c r="B45" s="59" t="s">
        <v>297</v>
      </c>
      <c r="C45" s="128">
        <v>600</v>
      </c>
      <c r="D45" s="128">
        <v>4609</v>
      </c>
      <c r="E45" s="76">
        <v>3391.0332899999999</v>
      </c>
      <c r="F45" s="233">
        <f t="shared" si="1"/>
        <v>73.574165545671505</v>
      </c>
    </row>
    <row r="46" spans="1:6" ht="129.75" customHeight="1" x14ac:dyDescent="0.25">
      <c r="A46" s="141" t="s">
        <v>292</v>
      </c>
      <c r="B46" s="59" t="s">
        <v>293</v>
      </c>
      <c r="C46" s="140">
        <v>600</v>
      </c>
      <c r="D46" s="140">
        <v>3223.2323200000001</v>
      </c>
      <c r="E46" s="76">
        <v>1652.4242400000001</v>
      </c>
      <c r="F46" s="233">
        <f t="shared" si="1"/>
        <v>51.266060772187835</v>
      </c>
    </row>
    <row r="47" spans="1:6" ht="91.9" customHeight="1" x14ac:dyDescent="0.25">
      <c r="A47" s="187" t="s">
        <v>374</v>
      </c>
      <c r="B47" s="130" t="s">
        <v>375</v>
      </c>
      <c r="C47" s="114">
        <v>600</v>
      </c>
      <c r="D47" s="114">
        <v>16420.663089999998</v>
      </c>
      <c r="E47" s="114">
        <v>12306.31998</v>
      </c>
      <c r="F47" s="233">
        <f t="shared" si="1"/>
        <v>74.944111041985948</v>
      </c>
    </row>
    <row r="48" spans="1:6" ht="45.75" customHeight="1" x14ac:dyDescent="0.25">
      <c r="A48" s="66" t="s">
        <v>271</v>
      </c>
      <c r="B48" s="115" t="s">
        <v>272</v>
      </c>
      <c r="C48" s="76"/>
      <c r="D48" s="76">
        <f>D49+D50</f>
        <v>0</v>
      </c>
      <c r="E48" s="76">
        <f t="shared" ref="E48" si="4">E49+E50</f>
        <v>0</v>
      </c>
      <c r="F48" s="233"/>
    </row>
    <row r="49" spans="1:6" ht="113.25" customHeight="1" x14ac:dyDescent="0.25">
      <c r="A49" s="54" t="s">
        <v>273</v>
      </c>
      <c r="B49" s="50" t="s">
        <v>274</v>
      </c>
      <c r="C49" s="76">
        <v>600</v>
      </c>
      <c r="D49" s="76"/>
      <c r="E49" s="146">
        <v>0</v>
      </c>
      <c r="F49" s="233"/>
    </row>
    <row r="50" spans="1:6" ht="131.25" customHeight="1" x14ac:dyDescent="0.25">
      <c r="A50" s="54" t="s">
        <v>275</v>
      </c>
      <c r="B50" s="116" t="s">
        <v>276</v>
      </c>
      <c r="C50" s="76">
        <v>600</v>
      </c>
      <c r="D50" s="76"/>
      <c r="E50" s="146">
        <v>0</v>
      </c>
      <c r="F50" s="233"/>
    </row>
    <row r="51" spans="1:6" ht="54" customHeight="1" x14ac:dyDescent="0.25">
      <c r="A51" s="6" t="s">
        <v>26</v>
      </c>
      <c r="B51" s="6" t="s">
        <v>27</v>
      </c>
      <c r="C51" s="7"/>
      <c r="D51" s="25">
        <f>D52+D53</f>
        <v>2499.6914999999999</v>
      </c>
      <c r="E51" s="172">
        <f t="shared" ref="E51" si="5">E52+E53</f>
        <v>1277.6884500000001</v>
      </c>
      <c r="F51" s="233">
        <f t="shared" si="1"/>
        <v>51.113845448528352</v>
      </c>
    </row>
    <row r="52" spans="1:6" ht="195" customHeight="1" x14ac:dyDescent="0.25">
      <c r="A52" s="6" t="s">
        <v>28</v>
      </c>
      <c r="B52" s="6" t="s">
        <v>29</v>
      </c>
      <c r="C52" s="25">
        <v>600</v>
      </c>
      <c r="D52" s="25">
        <v>2469.1315</v>
      </c>
      <c r="E52" s="75">
        <v>1277.6884500000001</v>
      </c>
      <c r="F52" s="233">
        <f t="shared" si="1"/>
        <v>51.746472393228146</v>
      </c>
    </row>
    <row r="53" spans="1:6" ht="128.25" customHeight="1" x14ac:dyDescent="0.25">
      <c r="A53" s="206" t="s">
        <v>23</v>
      </c>
      <c r="B53" s="206" t="s">
        <v>30</v>
      </c>
      <c r="C53" s="152">
        <v>600</v>
      </c>
      <c r="D53" s="152">
        <v>30.56</v>
      </c>
      <c r="E53" s="152"/>
      <c r="F53" s="236">
        <f t="shared" si="1"/>
        <v>0</v>
      </c>
    </row>
    <row r="54" spans="1:6" ht="51" customHeight="1" x14ac:dyDescent="0.25">
      <c r="A54" s="17" t="s">
        <v>31</v>
      </c>
      <c r="B54" s="6" t="s">
        <v>32</v>
      </c>
      <c r="C54" s="7"/>
      <c r="D54" s="98">
        <f>D55+D56</f>
        <v>6631.4322899999997</v>
      </c>
      <c r="E54" s="172">
        <f t="shared" ref="E54" si="6">E55+E56</f>
        <v>4571.7886600000002</v>
      </c>
      <c r="F54" s="233">
        <f t="shared" si="1"/>
        <v>68.941194904366583</v>
      </c>
    </row>
    <row r="55" spans="1:6" ht="207.75" customHeight="1" x14ac:dyDescent="0.25">
      <c r="A55" s="6" t="s">
        <v>33</v>
      </c>
      <c r="B55" s="6" t="s">
        <v>34</v>
      </c>
      <c r="C55" s="25">
        <v>600</v>
      </c>
      <c r="D55" s="25">
        <v>6554.9922900000001</v>
      </c>
      <c r="E55" s="75">
        <v>4518.0286599999999</v>
      </c>
      <c r="F55" s="233">
        <f t="shared" si="1"/>
        <v>68.925003419035292</v>
      </c>
    </row>
    <row r="56" spans="1:6" ht="132.75" customHeight="1" x14ac:dyDescent="0.25">
      <c r="A56" s="6" t="s">
        <v>23</v>
      </c>
      <c r="B56" s="6" t="s">
        <v>35</v>
      </c>
      <c r="C56" s="25">
        <v>600</v>
      </c>
      <c r="D56" s="25">
        <v>76.44</v>
      </c>
      <c r="E56" s="75">
        <v>53.76</v>
      </c>
      <c r="F56" s="233">
        <f t="shared" si="1"/>
        <v>70.329670329670321</v>
      </c>
    </row>
    <row r="57" spans="1:6" ht="48" customHeight="1" x14ac:dyDescent="0.25">
      <c r="A57" s="17" t="s">
        <v>36</v>
      </c>
      <c r="B57" s="6" t="s">
        <v>37</v>
      </c>
      <c r="C57" s="7"/>
      <c r="D57" s="25">
        <f t="shared" ref="D57:E57" si="7">D58</f>
        <v>74</v>
      </c>
      <c r="E57" s="25">
        <f t="shared" si="7"/>
        <v>73.150800000000004</v>
      </c>
      <c r="F57" s="233">
        <f t="shared" si="1"/>
        <v>98.852432432432437</v>
      </c>
    </row>
    <row r="58" spans="1:6" ht="81" customHeight="1" x14ac:dyDescent="0.25">
      <c r="A58" s="127" t="s">
        <v>38</v>
      </c>
      <c r="B58" s="6" t="s">
        <v>39</v>
      </c>
      <c r="C58" s="25">
        <v>600</v>
      </c>
      <c r="D58" s="25">
        <v>74</v>
      </c>
      <c r="E58" s="75">
        <v>73.150800000000004</v>
      </c>
      <c r="F58" s="233">
        <f t="shared" si="1"/>
        <v>98.852432432432437</v>
      </c>
    </row>
    <row r="59" spans="1:6" ht="33.75" customHeight="1" x14ac:dyDescent="0.25">
      <c r="A59" s="6" t="s">
        <v>40</v>
      </c>
      <c r="B59" s="6" t="s">
        <v>41</v>
      </c>
      <c r="C59" s="7"/>
      <c r="D59" s="25">
        <f t="shared" ref="D59:E59" si="8">D60+D62</f>
        <v>69</v>
      </c>
      <c r="E59" s="25">
        <f t="shared" si="8"/>
        <v>42</v>
      </c>
      <c r="F59" s="233">
        <f t="shared" si="1"/>
        <v>60.869565217391312</v>
      </c>
    </row>
    <row r="60" spans="1:6" ht="35.25" customHeight="1" x14ac:dyDescent="0.25">
      <c r="A60" s="6" t="s">
        <v>42</v>
      </c>
      <c r="B60" s="13" t="s">
        <v>43</v>
      </c>
      <c r="C60" s="7"/>
      <c r="D60" s="25">
        <f t="shared" ref="D60:E60" si="9">D61</f>
        <v>2</v>
      </c>
      <c r="E60" s="25">
        <f t="shared" si="9"/>
        <v>2</v>
      </c>
      <c r="F60" s="233">
        <f t="shared" si="1"/>
        <v>100</v>
      </c>
    </row>
    <row r="61" spans="1:6" ht="67.5" customHeight="1" x14ac:dyDescent="0.25">
      <c r="A61" s="97" t="s">
        <v>223</v>
      </c>
      <c r="B61" s="13" t="s">
        <v>44</v>
      </c>
      <c r="C61" s="25">
        <v>200</v>
      </c>
      <c r="D61" s="25">
        <v>2</v>
      </c>
      <c r="E61" s="75">
        <v>2</v>
      </c>
      <c r="F61" s="233">
        <f t="shared" si="1"/>
        <v>100</v>
      </c>
    </row>
    <row r="62" spans="1:6" ht="15" customHeight="1" x14ac:dyDescent="0.25">
      <c r="A62" s="17" t="s">
        <v>45</v>
      </c>
      <c r="B62" s="17" t="s">
        <v>46</v>
      </c>
      <c r="C62" s="7"/>
      <c r="D62" s="32">
        <f>D63+D64+D65</f>
        <v>67</v>
      </c>
      <c r="E62" s="99">
        <f t="shared" ref="E62" si="10">E63+E64+E65</f>
        <v>40</v>
      </c>
      <c r="F62" s="233">
        <f t="shared" si="1"/>
        <v>59.701492537313428</v>
      </c>
    </row>
    <row r="63" spans="1:6" ht="78.75" x14ac:dyDescent="0.25">
      <c r="A63" s="129" t="s">
        <v>224</v>
      </c>
      <c r="B63" s="131" t="s">
        <v>47</v>
      </c>
      <c r="C63" s="131">
        <v>200</v>
      </c>
      <c r="D63" s="76">
        <v>30</v>
      </c>
      <c r="E63" s="76">
        <v>30</v>
      </c>
      <c r="F63" s="233">
        <f t="shared" si="1"/>
        <v>100</v>
      </c>
    </row>
    <row r="64" spans="1:6" ht="78.75" x14ac:dyDescent="0.25">
      <c r="A64" s="90" t="s">
        <v>48</v>
      </c>
      <c r="B64" s="9" t="s">
        <v>47</v>
      </c>
      <c r="C64" s="9">
        <v>600</v>
      </c>
      <c r="D64" s="25">
        <v>10</v>
      </c>
      <c r="E64" s="75">
        <v>10</v>
      </c>
      <c r="F64" s="233">
        <f t="shared" si="1"/>
        <v>100</v>
      </c>
    </row>
    <row r="65" spans="1:6" ht="118.5" customHeight="1" x14ac:dyDescent="0.25">
      <c r="A65" s="72" t="s">
        <v>49</v>
      </c>
      <c r="B65" s="9" t="s">
        <v>50</v>
      </c>
      <c r="C65" s="9">
        <v>600</v>
      </c>
      <c r="D65" s="25">
        <v>27</v>
      </c>
      <c r="E65" s="75"/>
      <c r="F65" s="233">
        <f t="shared" si="1"/>
        <v>0</v>
      </c>
    </row>
    <row r="66" spans="1:6" ht="49.5" customHeight="1" x14ac:dyDescent="0.25">
      <c r="A66" s="6" t="s">
        <v>51</v>
      </c>
      <c r="B66" s="13" t="s">
        <v>52</v>
      </c>
      <c r="C66" s="7"/>
      <c r="D66" s="25">
        <f>D69+D67</f>
        <v>1009.66667</v>
      </c>
      <c r="E66" s="198">
        <f t="shared" ref="E66" si="11">E69+E67</f>
        <v>890.66602999999998</v>
      </c>
      <c r="F66" s="233">
        <f t="shared" si="1"/>
        <v>88.213868642410475</v>
      </c>
    </row>
    <row r="67" spans="1:6" ht="81" customHeight="1" x14ac:dyDescent="0.25">
      <c r="A67" s="47" t="s">
        <v>409</v>
      </c>
      <c r="B67" s="199" t="s">
        <v>410</v>
      </c>
      <c r="C67" s="7"/>
      <c r="D67" s="198">
        <f>D68</f>
        <v>551.66666999999995</v>
      </c>
      <c r="E67" s="198">
        <f t="shared" ref="E67" si="12">E68</f>
        <v>551.66666999999995</v>
      </c>
      <c r="F67" s="233">
        <f t="shared" si="1"/>
        <v>100</v>
      </c>
    </row>
    <row r="68" spans="1:6" ht="133.5" customHeight="1" x14ac:dyDescent="0.25">
      <c r="A68" s="40" t="s">
        <v>411</v>
      </c>
      <c r="B68" s="78" t="s">
        <v>412</v>
      </c>
      <c r="C68" s="227">
        <v>400</v>
      </c>
      <c r="D68" s="198">
        <v>551.66666999999995</v>
      </c>
      <c r="E68" s="76">
        <v>551.66666999999995</v>
      </c>
      <c r="F68" s="233">
        <f t="shared" si="1"/>
        <v>100</v>
      </c>
    </row>
    <row r="69" spans="1:6" ht="63.75" customHeight="1" x14ac:dyDescent="0.25">
      <c r="A69" s="6" t="s">
        <v>53</v>
      </c>
      <c r="B69" s="13" t="s">
        <v>54</v>
      </c>
      <c r="C69" s="7"/>
      <c r="D69" s="25">
        <f>D70+D71+D72</f>
        <v>458</v>
      </c>
      <c r="E69" s="111">
        <f t="shared" ref="E69" si="13">E70+E71+E72</f>
        <v>338.99936000000002</v>
      </c>
      <c r="F69" s="233">
        <f t="shared" si="1"/>
        <v>74.017327510917028</v>
      </c>
    </row>
    <row r="70" spans="1:6" ht="163.5" customHeight="1" x14ac:dyDescent="0.25">
      <c r="A70" s="57" t="s">
        <v>55</v>
      </c>
      <c r="B70" s="13" t="s">
        <v>56</v>
      </c>
      <c r="C70" s="25">
        <v>100</v>
      </c>
      <c r="D70" s="25">
        <v>424.315</v>
      </c>
      <c r="E70" s="75">
        <v>316.99936000000002</v>
      </c>
      <c r="F70" s="233">
        <f t="shared" si="1"/>
        <v>74.708497224939023</v>
      </c>
    </row>
    <row r="71" spans="1:6" ht="110.25" customHeight="1" x14ac:dyDescent="0.25">
      <c r="A71" s="97" t="s">
        <v>225</v>
      </c>
      <c r="B71" s="13" t="s">
        <v>56</v>
      </c>
      <c r="C71" s="25">
        <v>200</v>
      </c>
      <c r="D71" s="25">
        <v>33.685000000000002</v>
      </c>
      <c r="E71" s="75">
        <v>22</v>
      </c>
      <c r="F71" s="233">
        <f t="shared" si="1"/>
        <v>65.310969274157642</v>
      </c>
    </row>
    <row r="72" spans="1:6" ht="110.25" customHeight="1" x14ac:dyDescent="0.25">
      <c r="A72" s="52" t="s">
        <v>226</v>
      </c>
      <c r="B72" s="45" t="s">
        <v>190</v>
      </c>
      <c r="C72" s="42">
        <v>200</v>
      </c>
      <c r="D72" s="42">
        <v>0</v>
      </c>
      <c r="E72" s="42">
        <v>0</v>
      </c>
      <c r="F72" s="233"/>
    </row>
    <row r="73" spans="1:6" ht="48.75" customHeight="1" x14ac:dyDescent="0.25">
      <c r="A73" s="6" t="s">
        <v>57</v>
      </c>
      <c r="B73" s="13" t="s">
        <v>58</v>
      </c>
      <c r="C73" s="7"/>
      <c r="D73" s="98">
        <f t="shared" ref="D73:E73" si="14">D74</f>
        <v>717</v>
      </c>
      <c r="E73" s="172">
        <f t="shared" si="14"/>
        <v>483.66215</v>
      </c>
      <c r="F73" s="233">
        <f t="shared" si="1"/>
        <v>67.456366806136685</v>
      </c>
    </row>
    <row r="74" spans="1:6" ht="33" customHeight="1" x14ac:dyDescent="0.25">
      <c r="A74" s="6" t="s">
        <v>59</v>
      </c>
      <c r="B74" s="13" t="s">
        <v>60</v>
      </c>
      <c r="C74" s="7"/>
      <c r="D74" s="104">
        <f>D75+D77+D76+D78+D79</f>
        <v>717</v>
      </c>
      <c r="E74" s="145">
        <f t="shared" ref="E74" si="15">E75+E77+E76+E78+E79</f>
        <v>483.66215</v>
      </c>
      <c r="F74" s="233">
        <f t="shared" si="1"/>
        <v>67.456366806136685</v>
      </c>
    </row>
    <row r="75" spans="1:6" ht="76.5" customHeight="1" x14ac:dyDescent="0.25">
      <c r="A75" s="103" t="s">
        <v>61</v>
      </c>
      <c r="B75" s="227" t="s">
        <v>62</v>
      </c>
      <c r="C75" s="227">
        <v>200</v>
      </c>
      <c r="D75" s="25">
        <v>490.68421000000001</v>
      </c>
      <c r="E75" s="75">
        <v>315.45629000000002</v>
      </c>
      <c r="F75" s="233">
        <f t="shared" si="1"/>
        <v>64.289064854970576</v>
      </c>
    </row>
    <row r="76" spans="1:6" ht="151.5" customHeight="1" x14ac:dyDescent="0.25">
      <c r="A76" s="192" t="s">
        <v>252</v>
      </c>
      <c r="B76" s="227" t="s">
        <v>216</v>
      </c>
      <c r="C76" s="227">
        <v>200</v>
      </c>
      <c r="D76" s="83">
        <v>40</v>
      </c>
      <c r="E76" s="83">
        <v>0</v>
      </c>
      <c r="F76" s="233">
        <f t="shared" si="1"/>
        <v>0</v>
      </c>
    </row>
    <row r="77" spans="1:6" ht="337.5" customHeight="1" x14ac:dyDescent="0.25">
      <c r="A77" s="103" t="s">
        <v>251</v>
      </c>
      <c r="B77" s="64" t="s">
        <v>63</v>
      </c>
      <c r="C77" s="64">
        <v>200</v>
      </c>
      <c r="D77" s="64">
        <v>177</v>
      </c>
      <c r="E77" s="75">
        <v>158.89007000000001</v>
      </c>
      <c r="F77" s="233">
        <f t="shared" si="1"/>
        <v>89.768401129943513</v>
      </c>
    </row>
    <row r="78" spans="1:6" ht="174" customHeight="1" x14ac:dyDescent="0.25">
      <c r="A78" s="144" t="s">
        <v>253</v>
      </c>
      <c r="B78" s="135" t="s">
        <v>221</v>
      </c>
      <c r="C78" s="94">
        <v>200</v>
      </c>
      <c r="D78" s="94">
        <v>9.3157899999999998</v>
      </c>
      <c r="E78" s="94">
        <v>9.3157899999999998</v>
      </c>
      <c r="F78" s="233">
        <f t="shared" si="1"/>
        <v>100</v>
      </c>
    </row>
    <row r="79" spans="1:6" ht="174" customHeight="1" x14ac:dyDescent="0.25">
      <c r="A79" s="144" t="s">
        <v>301</v>
      </c>
      <c r="B79" s="77" t="s">
        <v>300</v>
      </c>
      <c r="C79" s="145">
        <v>200</v>
      </c>
      <c r="D79" s="145">
        <v>0</v>
      </c>
      <c r="E79" s="145">
        <v>0</v>
      </c>
      <c r="F79" s="233"/>
    </row>
    <row r="80" spans="1:6" ht="78" customHeight="1" x14ac:dyDescent="0.25">
      <c r="A80" s="14" t="s">
        <v>316</v>
      </c>
      <c r="B80" s="28" t="s">
        <v>64</v>
      </c>
      <c r="C80" s="28"/>
      <c r="D80" s="28">
        <f t="shared" ref="D80:E80" si="16">D81</f>
        <v>16134.94515</v>
      </c>
      <c r="E80" s="28">
        <f t="shared" si="16"/>
        <v>10941.914639999999</v>
      </c>
      <c r="F80" s="233">
        <f t="shared" ref="F80:F142" si="17">E80/D80*100</f>
        <v>67.815009832865769</v>
      </c>
    </row>
    <row r="81" spans="1:6" ht="31.5" x14ac:dyDescent="0.25">
      <c r="A81" s="6" t="s">
        <v>65</v>
      </c>
      <c r="B81" s="8" t="s">
        <v>66</v>
      </c>
      <c r="C81" s="8"/>
      <c r="D81" s="159">
        <f>D87+D90+D93+D82+D84+D97</f>
        <v>16134.94515</v>
      </c>
      <c r="E81" s="159">
        <f t="shared" ref="E81" si="18">E87+E90+E93+E82+E84+E97</f>
        <v>10941.914639999999</v>
      </c>
      <c r="F81" s="233">
        <f t="shared" si="17"/>
        <v>67.815009832865769</v>
      </c>
    </row>
    <row r="82" spans="1:6" ht="60" x14ac:dyDescent="0.25">
      <c r="A82" s="162" t="s">
        <v>331</v>
      </c>
      <c r="B82" s="155" t="s">
        <v>332</v>
      </c>
      <c r="C82" s="154"/>
      <c r="D82" s="95">
        <f>D83</f>
        <v>0</v>
      </c>
      <c r="E82" s="95">
        <f t="shared" ref="E82" si="19">E83</f>
        <v>0</v>
      </c>
      <c r="F82" s="233"/>
    </row>
    <row r="83" spans="1:6" ht="120" x14ac:dyDescent="0.25">
      <c r="A83" s="200" t="s">
        <v>334</v>
      </c>
      <c r="B83" s="201" t="s">
        <v>333</v>
      </c>
      <c r="C83" s="21">
        <v>600</v>
      </c>
      <c r="D83" s="95">
        <v>0</v>
      </c>
      <c r="E83" s="95">
        <v>0</v>
      </c>
      <c r="F83" s="233"/>
    </row>
    <row r="84" spans="1:6" ht="90" x14ac:dyDescent="0.25">
      <c r="A84" s="203" t="s">
        <v>402</v>
      </c>
      <c r="B84" s="155" t="s">
        <v>406</v>
      </c>
      <c r="C84" s="3"/>
      <c r="D84" s="159">
        <f>D85+D86</f>
        <v>72.727270000000004</v>
      </c>
      <c r="E84" s="95">
        <f t="shared" ref="E84" si="20">E85+E86</f>
        <v>0</v>
      </c>
      <c r="F84" s="233">
        <f t="shared" si="17"/>
        <v>0</v>
      </c>
    </row>
    <row r="85" spans="1:6" ht="60" x14ac:dyDescent="0.25">
      <c r="A85" s="54" t="s">
        <v>405</v>
      </c>
      <c r="B85" s="202" t="s">
        <v>403</v>
      </c>
      <c r="C85" s="202" t="s">
        <v>404</v>
      </c>
      <c r="D85" s="95">
        <v>72</v>
      </c>
      <c r="E85" s="95">
        <v>0</v>
      </c>
      <c r="F85" s="233">
        <f t="shared" si="17"/>
        <v>0</v>
      </c>
    </row>
    <row r="86" spans="1:6" ht="71.25" customHeight="1" x14ac:dyDescent="0.25">
      <c r="A86" s="204" t="s">
        <v>407</v>
      </c>
      <c r="B86" s="155" t="s">
        <v>408</v>
      </c>
      <c r="C86" s="202" t="s">
        <v>404</v>
      </c>
      <c r="D86" s="159">
        <v>0.72726999999999997</v>
      </c>
      <c r="E86" s="95">
        <v>0</v>
      </c>
      <c r="F86" s="233">
        <f t="shared" si="17"/>
        <v>0</v>
      </c>
    </row>
    <row r="87" spans="1:6" ht="46.5" customHeight="1" x14ac:dyDescent="0.25">
      <c r="A87" s="164" t="s">
        <v>67</v>
      </c>
      <c r="B87" s="8" t="s">
        <v>68</v>
      </c>
      <c r="C87" s="8"/>
      <c r="D87" s="159">
        <f>D88+D96+D89</f>
        <v>15659.172280000001</v>
      </c>
      <c r="E87" s="95">
        <f>E88+E96+E89</f>
        <v>10788.86904</v>
      </c>
      <c r="F87" s="233">
        <f t="shared" si="17"/>
        <v>68.898079969268963</v>
      </c>
    </row>
    <row r="88" spans="1:6" ht="132.75" customHeight="1" x14ac:dyDescent="0.25">
      <c r="A88" s="192" t="s">
        <v>175</v>
      </c>
      <c r="B88" s="8" t="s">
        <v>69</v>
      </c>
      <c r="C88" s="8">
        <v>600</v>
      </c>
      <c r="D88" s="25">
        <v>15229.172280000001</v>
      </c>
      <c r="E88" s="76">
        <v>10588.86904</v>
      </c>
      <c r="F88" s="233">
        <f t="shared" si="17"/>
        <v>69.53016779451653</v>
      </c>
    </row>
    <row r="89" spans="1:6" ht="99" customHeight="1" x14ac:dyDescent="0.25">
      <c r="A89" s="65" t="s">
        <v>217</v>
      </c>
      <c r="B89" s="60" t="s">
        <v>219</v>
      </c>
      <c r="C89" s="92" t="s">
        <v>218</v>
      </c>
      <c r="D89" s="94">
        <v>0</v>
      </c>
      <c r="E89" s="94">
        <v>0</v>
      </c>
      <c r="F89" s="233"/>
    </row>
    <row r="90" spans="1:6" ht="64.900000000000006" customHeight="1" x14ac:dyDescent="0.25">
      <c r="A90" s="151" t="s">
        <v>329</v>
      </c>
      <c r="B90" s="60" t="s">
        <v>317</v>
      </c>
      <c r="C90" s="94"/>
      <c r="D90" s="94">
        <f>D91+D92</f>
        <v>0</v>
      </c>
      <c r="E90" s="150">
        <f t="shared" ref="E90" si="21">E91+E92</f>
        <v>0</v>
      </c>
      <c r="F90" s="233"/>
    </row>
    <row r="91" spans="1:6" ht="75" customHeight="1" x14ac:dyDescent="0.25">
      <c r="A91" s="40" t="s">
        <v>338</v>
      </c>
      <c r="B91" s="60" t="s">
        <v>318</v>
      </c>
      <c r="C91" s="197" t="s">
        <v>319</v>
      </c>
      <c r="D91" s="150">
        <v>0</v>
      </c>
      <c r="E91" s="150">
        <v>0</v>
      </c>
      <c r="F91" s="233"/>
    </row>
    <row r="92" spans="1:6" ht="88.15" customHeight="1" x14ac:dyDescent="0.25">
      <c r="A92" s="40" t="s">
        <v>320</v>
      </c>
      <c r="B92" s="60" t="s">
        <v>318</v>
      </c>
      <c r="C92" s="197" t="s">
        <v>218</v>
      </c>
      <c r="D92" s="150">
        <v>0</v>
      </c>
      <c r="E92" s="150">
        <v>0</v>
      </c>
      <c r="F92" s="233"/>
    </row>
    <row r="93" spans="1:6" ht="33.6" customHeight="1" x14ac:dyDescent="0.25">
      <c r="A93" s="47" t="s">
        <v>321</v>
      </c>
      <c r="B93" s="60" t="s">
        <v>322</v>
      </c>
      <c r="C93" s="150"/>
      <c r="D93" s="150">
        <f>D94+D95</f>
        <v>153.04560000000001</v>
      </c>
      <c r="E93" s="150">
        <f>E94+E95</f>
        <v>153.04560000000001</v>
      </c>
      <c r="F93" s="233">
        <f t="shared" si="17"/>
        <v>100</v>
      </c>
    </row>
    <row r="94" spans="1:6" ht="44.45" customHeight="1" x14ac:dyDescent="0.25">
      <c r="A94" s="40" t="s">
        <v>335</v>
      </c>
      <c r="B94" s="60" t="s">
        <v>323</v>
      </c>
      <c r="C94" s="150">
        <v>300</v>
      </c>
      <c r="D94" s="150">
        <v>51.0152</v>
      </c>
      <c r="E94" s="150">
        <v>51.0152</v>
      </c>
      <c r="F94" s="233">
        <f t="shared" si="17"/>
        <v>100</v>
      </c>
    </row>
    <row r="95" spans="1:6" ht="57.6" customHeight="1" x14ac:dyDescent="0.25">
      <c r="A95" s="40" t="s">
        <v>324</v>
      </c>
      <c r="B95" s="60" t="s">
        <v>323</v>
      </c>
      <c r="C95" s="150">
        <v>600</v>
      </c>
      <c r="D95" s="150">
        <v>102.0304</v>
      </c>
      <c r="E95" s="150">
        <v>102.0304</v>
      </c>
      <c r="F95" s="233">
        <f t="shared" si="17"/>
        <v>100</v>
      </c>
    </row>
    <row r="96" spans="1:6" ht="118.5" customHeight="1" x14ac:dyDescent="0.25">
      <c r="A96" s="220" t="s">
        <v>208</v>
      </c>
      <c r="B96" s="221" t="s">
        <v>209</v>
      </c>
      <c r="C96" s="69">
        <v>600</v>
      </c>
      <c r="D96" s="69">
        <v>430</v>
      </c>
      <c r="E96" s="69">
        <v>200</v>
      </c>
      <c r="F96" s="233">
        <f t="shared" si="17"/>
        <v>46.511627906976742</v>
      </c>
    </row>
    <row r="97" spans="1:6" ht="66" customHeight="1" x14ac:dyDescent="0.25">
      <c r="A97" s="223" t="s">
        <v>432</v>
      </c>
      <c r="B97" s="222" t="s">
        <v>433</v>
      </c>
      <c r="C97" s="216"/>
      <c r="D97" s="216">
        <f>D98+D99</f>
        <v>250</v>
      </c>
      <c r="E97" s="216"/>
      <c r="F97" s="233">
        <f t="shared" si="17"/>
        <v>0</v>
      </c>
    </row>
    <row r="98" spans="1:6" ht="118.5" customHeight="1" x14ac:dyDescent="0.25">
      <c r="A98" s="107" t="s">
        <v>434</v>
      </c>
      <c r="B98" s="60" t="s">
        <v>435</v>
      </c>
      <c r="C98" s="216">
        <v>200</v>
      </c>
      <c r="D98" s="216">
        <v>225</v>
      </c>
      <c r="E98" s="216"/>
      <c r="F98" s="233">
        <f t="shared" si="17"/>
        <v>0</v>
      </c>
    </row>
    <row r="99" spans="1:6" ht="149.25" customHeight="1" x14ac:dyDescent="0.25">
      <c r="A99" s="107" t="s">
        <v>436</v>
      </c>
      <c r="B99" s="60" t="s">
        <v>437</v>
      </c>
      <c r="C99" s="216">
        <v>200</v>
      </c>
      <c r="D99" s="216">
        <v>25</v>
      </c>
      <c r="E99" s="216"/>
      <c r="F99" s="233">
        <f t="shared" si="17"/>
        <v>0</v>
      </c>
    </row>
    <row r="100" spans="1:6" ht="89.45" customHeight="1" x14ac:dyDescent="0.25">
      <c r="A100" s="27" t="s">
        <v>325</v>
      </c>
      <c r="B100" s="28" t="s">
        <v>70</v>
      </c>
      <c r="C100" s="28"/>
      <c r="D100" s="28">
        <f t="shared" ref="D100:E100" si="22">D107+D101</f>
        <v>912.00000000000011</v>
      </c>
      <c r="E100" s="28">
        <f t="shared" si="22"/>
        <v>13.035</v>
      </c>
      <c r="F100" s="233">
        <f t="shared" si="17"/>
        <v>1.4292763157894735</v>
      </c>
    </row>
    <row r="101" spans="1:6" ht="60.6" customHeight="1" x14ac:dyDescent="0.25">
      <c r="A101" s="5" t="s">
        <v>343</v>
      </c>
      <c r="B101" s="63" t="s">
        <v>350</v>
      </c>
      <c r="C101" s="28"/>
      <c r="D101" s="161">
        <f t="shared" ref="D101:E101" si="23">D102</f>
        <v>892.00000000000011</v>
      </c>
      <c r="E101" s="161">
        <f t="shared" si="23"/>
        <v>0</v>
      </c>
      <c r="F101" s="233">
        <f t="shared" si="17"/>
        <v>0</v>
      </c>
    </row>
    <row r="102" spans="1:6" ht="33" customHeight="1" x14ac:dyDescent="0.25">
      <c r="A102" s="5" t="s">
        <v>344</v>
      </c>
      <c r="B102" s="63" t="s">
        <v>349</v>
      </c>
      <c r="C102" s="28"/>
      <c r="D102" s="161">
        <f>D103+D104+D106+D105</f>
        <v>892.00000000000011</v>
      </c>
      <c r="E102" s="185">
        <f t="shared" ref="E102" si="24">E103+E104+E106+E105</f>
        <v>0</v>
      </c>
      <c r="F102" s="233">
        <f t="shared" si="17"/>
        <v>0</v>
      </c>
    </row>
    <row r="103" spans="1:6" ht="111.6" customHeight="1" x14ac:dyDescent="0.25">
      <c r="A103" s="46" t="s">
        <v>345</v>
      </c>
      <c r="B103" s="63" t="s">
        <v>347</v>
      </c>
      <c r="C103" s="161">
        <v>200</v>
      </c>
      <c r="D103" s="76">
        <v>446</v>
      </c>
      <c r="E103" s="76">
        <v>0</v>
      </c>
      <c r="F103" s="233">
        <f t="shared" si="17"/>
        <v>0</v>
      </c>
    </row>
    <row r="104" spans="1:6" ht="111.6" customHeight="1" x14ac:dyDescent="0.25">
      <c r="A104" s="46" t="s">
        <v>346</v>
      </c>
      <c r="B104" s="63" t="s">
        <v>348</v>
      </c>
      <c r="C104" s="161">
        <v>200</v>
      </c>
      <c r="D104" s="76">
        <v>296.15550000000002</v>
      </c>
      <c r="E104" s="76">
        <v>0</v>
      </c>
      <c r="F104" s="233">
        <f t="shared" si="17"/>
        <v>0</v>
      </c>
    </row>
    <row r="105" spans="1:6" ht="111.6" customHeight="1" x14ac:dyDescent="0.25">
      <c r="A105" s="189" t="s">
        <v>379</v>
      </c>
      <c r="B105" s="63" t="s">
        <v>380</v>
      </c>
      <c r="C105" s="21">
        <v>200</v>
      </c>
      <c r="D105" s="188">
        <v>149.84450000000001</v>
      </c>
      <c r="E105" s="188">
        <v>0</v>
      </c>
      <c r="F105" s="233">
        <f t="shared" si="17"/>
        <v>0</v>
      </c>
    </row>
    <row r="106" spans="1:6" ht="81" customHeight="1" x14ac:dyDescent="0.25">
      <c r="A106" s="5" t="s">
        <v>341</v>
      </c>
      <c r="B106" s="63" t="s">
        <v>342</v>
      </c>
      <c r="C106" s="21">
        <v>800</v>
      </c>
      <c r="D106" s="21">
        <v>0</v>
      </c>
      <c r="E106" s="21">
        <v>0</v>
      </c>
      <c r="F106" s="233"/>
    </row>
    <row r="107" spans="1:6" ht="66.75" customHeight="1" x14ac:dyDescent="0.25">
      <c r="A107" s="6" t="s">
        <v>71</v>
      </c>
      <c r="B107" s="8" t="s">
        <v>72</v>
      </c>
      <c r="C107" s="8"/>
      <c r="D107" s="25">
        <f t="shared" ref="D107:E107" si="25">D108</f>
        <v>20</v>
      </c>
      <c r="E107" s="168">
        <f t="shared" si="25"/>
        <v>13.035</v>
      </c>
      <c r="F107" s="233">
        <f t="shared" si="17"/>
        <v>65.175000000000011</v>
      </c>
    </row>
    <row r="108" spans="1:6" ht="63.75" customHeight="1" x14ac:dyDescent="0.25">
      <c r="A108" s="6" t="s">
        <v>73</v>
      </c>
      <c r="B108" s="8" t="s">
        <v>74</v>
      </c>
      <c r="C108" s="8"/>
      <c r="D108" s="25">
        <f>D109+D110</f>
        <v>20</v>
      </c>
      <c r="E108" s="168">
        <f t="shared" ref="E108" si="26">E109+E110</f>
        <v>13.035</v>
      </c>
      <c r="F108" s="233">
        <f t="shared" si="17"/>
        <v>65.175000000000011</v>
      </c>
    </row>
    <row r="109" spans="1:6" ht="126.75" customHeight="1" x14ac:dyDescent="0.25">
      <c r="A109" s="53" t="s">
        <v>227</v>
      </c>
      <c r="B109" s="21" t="s">
        <v>75</v>
      </c>
      <c r="C109" s="21">
        <v>200</v>
      </c>
      <c r="D109" s="21">
        <v>19</v>
      </c>
      <c r="E109" s="21">
        <v>13.035</v>
      </c>
      <c r="F109" s="233">
        <f t="shared" si="17"/>
        <v>68.60526315789474</v>
      </c>
    </row>
    <row r="110" spans="1:6" ht="173.25" x14ac:dyDescent="0.25">
      <c r="A110" s="29" t="s">
        <v>180</v>
      </c>
      <c r="B110" s="19" t="s">
        <v>76</v>
      </c>
      <c r="C110" s="19">
        <v>100</v>
      </c>
      <c r="D110" s="25">
        <v>1</v>
      </c>
      <c r="E110" s="75">
        <v>0</v>
      </c>
      <c r="F110" s="233">
        <f t="shared" si="17"/>
        <v>0</v>
      </c>
    </row>
    <row r="111" spans="1:6" ht="86.25" customHeight="1" x14ac:dyDescent="0.25">
      <c r="A111" s="20" t="s">
        <v>326</v>
      </c>
      <c r="B111" s="22" t="s">
        <v>77</v>
      </c>
      <c r="C111" s="22"/>
      <c r="D111" s="22">
        <f>D112+D119+D131</f>
        <v>2042.7033200000001</v>
      </c>
      <c r="E111" s="22">
        <f t="shared" ref="E111" si="27">E112+E119+E131</f>
        <v>1257.28449</v>
      </c>
      <c r="F111" s="232">
        <f t="shared" si="17"/>
        <v>61.550029203457704</v>
      </c>
    </row>
    <row r="112" spans="1:6" ht="65.25" customHeight="1" x14ac:dyDescent="0.25">
      <c r="A112" s="6" t="s">
        <v>78</v>
      </c>
      <c r="B112" s="8" t="s">
        <v>79</v>
      </c>
      <c r="C112" s="8"/>
      <c r="D112" s="32">
        <f t="shared" ref="D112:E112" si="28">D113+D117</f>
        <v>721.35660999999993</v>
      </c>
      <c r="E112" s="32">
        <f t="shared" si="28"/>
        <v>306.53620999999998</v>
      </c>
      <c r="F112" s="233">
        <f t="shared" si="17"/>
        <v>42.494406476707823</v>
      </c>
    </row>
    <row r="113" spans="1:6" ht="50.25" customHeight="1" x14ac:dyDescent="0.25">
      <c r="A113" s="6" t="s">
        <v>80</v>
      </c>
      <c r="B113" s="8" t="s">
        <v>81</v>
      </c>
      <c r="C113" s="8"/>
      <c r="D113" s="32">
        <f>D114+D115+D116</f>
        <v>539.35660999999993</v>
      </c>
      <c r="E113" s="112">
        <f t="shared" ref="E113" si="29">E114+E115+E116</f>
        <v>306.53620999999998</v>
      </c>
      <c r="F113" s="233">
        <f t="shared" si="17"/>
        <v>56.833680039630927</v>
      </c>
    </row>
    <row r="114" spans="1:6" ht="103.5" customHeight="1" x14ac:dyDescent="0.25">
      <c r="A114" s="192" t="s">
        <v>82</v>
      </c>
      <c r="B114" s="8" t="s">
        <v>83</v>
      </c>
      <c r="C114" s="8">
        <v>600</v>
      </c>
      <c r="D114" s="25">
        <v>465.67239999999998</v>
      </c>
      <c r="E114" s="75">
        <v>232.852</v>
      </c>
      <c r="F114" s="233">
        <f t="shared" si="17"/>
        <v>50.003392943193546</v>
      </c>
    </row>
    <row r="115" spans="1:6" ht="129" customHeight="1" x14ac:dyDescent="0.25">
      <c r="A115" s="129" t="s">
        <v>462</v>
      </c>
      <c r="B115" s="120" t="s">
        <v>281</v>
      </c>
      <c r="C115" s="114">
        <v>200</v>
      </c>
      <c r="D115" s="114">
        <v>70</v>
      </c>
      <c r="E115" s="114">
        <v>70</v>
      </c>
      <c r="F115" s="233">
        <f t="shared" si="17"/>
        <v>100</v>
      </c>
    </row>
    <row r="116" spans="1:6" ht="139.5" customHeight="1" x14ac:dyDescent="0.25">
      <c r="A116" s="129" t="s">
        <v>463</v>
      </c>
      <c r="B116" s="120" t="s">
        <v>282</v>
      </c>
      <c r="C116" s="114">
        <v>200</v>
      </c>
      <c r="D116" s="114">
        <v>3.6842100000000002</v>
      </c>
      <c r="E116" s="76">
        <v>3.6842100000000002</v>
      </c>
      <c r="F116" s="233">
        <f t="shared" si="17"/>
        <v>100</v>
      </c>
    </row>
    <row r="117" spans="1:6" ht="36" customHeight="1" x14ac:dyDescent="0.25">
      <c r="A117" s="6" t="s">
        <v>84</v>
      </c>
      <c r="B117" s="8" t="s">
        <v>85</v>
      </c>
      <c r="C117" s="8"/>
      <c r="D117" s="32">
        <f t="shared" ref="D117:E117" si="30">D118</f>
        <v>182</v>
      </c>
      <c r="E117" s="32">
        <f t="shared" si="30"/>
        <v>0</v>
      </c>
      <c r="F117" s="233">
        <f t="shared" si="17"/>
        <v>0</v>
      </c>
    </row>
    <row r="118" spans="1:6" ht="66.75" customHeight="1" x14ac:dyDescent="0.25">
      <c r="A118" s="113" t="s">
        <v>228</v>
      </c>
      <c r="B118" s="8" t="s">
        <v>86</v>
      </c>
      <c r="C118" s="8">
        <v>200</v>
      </c>
      <c r="D118" s="25">
        <v>182</v>
      </c>
      <c r="E118" s="25">
        <v>0</v>
      </c>
      <c r="F118" s="233">
        <f t="shared" si="17"/>
        <v>0</v>
      </c>
    </row>
    <row r="119" spans="1:6" ht="57.75" customHeight="1" x14ac:dyDescent="0.25">
      <c r="A119" s="46" t="s">
        <v>191</v>
      </c>
      <c r="B119" s="8" t="s">
        <v>87</v>
      </c>
      <c r="C119" s="8"/>
      <c r="D119" s="137">
        <f t="shared" ref="D119:E119" si="31">D120</f>
        <v>1311.34671</v>
      </c>
      <c r="E119" s="137">
        <f t="shared" si="31"/>
        <v>940.74828000000002</v>
      </c>
      <c r="F119" s="233">
        <f t="shared" si="17"/>
        <v>71.739096367580785</v>
      </c>
    </row>
    <row r="120" spans="1:6" ht="48" customHeight="1" x14ac:dyDescent="0.25">
      <c r="A120" s="46" t="s">
        <v>192</v>
      </c>
      <c r="B120" s="8" t="s">
        <v>88</v>
      </c>
      <c r="C120" s="8"/>
      <c r="D120" s="137">
        <f>D121+D123+D126+D122+D127+D129+D128+D130+D124+D125</f>
        <v>1311.34671</v>
      </c>
      <c r="E120" s="216">
        <f t="shared" ref="E120" si="32">E121+E123+E126+E122+E127+E129+E128+E130+E124+E125</f>
        <v>940.74828000000002</v>
      </c>
      <c r="F120" s="233">
        <f t="shared" si="17"/>
        <v>71.739096367580785</v>
      </c>
    </row>
    <row r="121" spans="1:6" ht="84" customHeight="1" x14ac:dyDescent="0.25">
      <c r="A121" s="86" t="s">
        <v>193</v>
      </c>
      <c r="B121" s="8" t="s">
        <v>89</v>
      </c>
      <c r="C121" s="8">
        <v>600</v>
      </c>
      <c r="D121" s="137">
        <v>684.21723999999995</v>
      </c>
      <c r="E121" s="137">
        <v>545.74828000000002</v>
      </c>
      <c r="F121" s="233">
        <f t="shared" si="17"/>
        <v>79.762427500365234</v>
      </c>
    </row>
    <row r="122" spans="1:6" ht="84" customHeight="1" x14ac:dyDescent="0.25">
      <c r="A122" s="87" t="s">
        <v>229</v>
      </c>
      <c r="B122" s="83" t="s">
        <v>89</v>
      </c>
      <c r="C122" s="83">
        <v>200</v>
      </c>
      <c r="D122" s="83">
        <v>10</v>
      </c>
      <c r="E122" s="83">
        <v>10</v>
      </c>
      <c r="F122" s="233">
        <f t="shared" si="17"/>
        <v>100</v>
      </c>
    </row>
    <row r="123" spans="1:6" ht="120.75" customHeight="1" x14ac:dyDescent="0.25">
      <c r="A123" s="47" t="s">
        <v>230</v>
      </c>
      <c r="B123" s="48" t="s">
        <v>194</v>
      </c>
      <c r="C123" s="42">
        <v>200</v>
      </c>
      <c r="D123" s="42">
        <v>0</v>
      </c>
      <c r="E123" s="42">
        <v>0</v>
      </c>
      <c r="F123" s="233"/>
    </row>
    <row r="124" spans="1:6" ht="100.5" customHeight="1" x14ac:dyDescent="0.25">
      <c r="A124" s="66" t="s">
        <v>438</v>
      </c>
      <c r="B124" s="224" t="s">
        <v>439</v>
      </c>
      <c r="C124" s="216">
        <v>600</v>
      </c>
      <c r="D124" s="216">
        <v>576</v>
      </c>
      <c r="E124" s="216">
        <v>385</v>
      </c>
      <c r="F124" s="233">
        <f t="shared" si="17"/>
        <v>66.840277777777786</v>
      </c>
    </row>
    <row r="125" spans="1:6" ht="71.25" customHeight="1" x14ac:dyDescent="0.25">
      <c r="A125" s="66" t="s">
        <v>441</v>
      </c>
      <c r="B125" s="224" t="s">
        <v>440</v>
      </c>
      <c r="C125" s="216">
        <v>200</v>
      </c>
      <c r="D125" s="216"/>
      <c r="E125" s="216"/>
      <c r="F125" s="233"/>
    </row>
    <row r="126" spans="1:6" ht="67.5" customHeight="1" x14ac:dyDescent="0.25">
      <c r="A126" s="66" t="s">
        <v>206</v>
      </c>
      <c r="B126" s="117" t="s">
        <v>207</v>
      </c>
      <c r="C126" s="64">
        <v>200</v>
      </c>
      <c r="D126" s="64">
        <v>5.34</v>
      </c>
      <c r="E126" s="64"/>
      <c r="F126" s="233">
        <f t="shared" si="17"/>
        <v>0</v>
      </c>
    </row>
    <row r="127" spans="1:6" ht="123" customHeight="1" x14ac:dyDescent="0.25">
      <c r="A127" s="5" t="s">
        <v>277</v>
      </c>
      <c r="B127" s="118" t="s">
        <v>279</v>
      </c>
      <c r="C127" s="76">
        <v>200</v>
      </c>
      <c r="D127" s="114">
        <v>5.34</v>
      </c>
      <c r="E127" s="76">
        <v>0</v>
      </c>
      <c r="F127" s="233">
        <f t="shared" si="17"/>
        <v>0</v>
      </c>
    </row>
    <row r="128" spans="1:6" ht="123" customHeight="1" x14ac:dyDescent="0.25">
      <c r="A128" s="5" t="s">
        <v>418</v>
      </c>
      <c r="B128" s="118" t="s">
        <v>279</v>
      </c>
      <c r="C128" s="76">
        <v>300</v>
      </c>
      <c r="D128" s="207">
        <v>28.66</v>
      </c>
      <c r="E128" s="76"/>
      <c r="F128" s="233">
        <f t="shared" si="17"/>
        <v>0</v>
      </c>
    </row>
    <row r="129" spans="1:6" ht="143.25" customHeight="1" x14ac:dyDescent="0.25">
      <c r="A129" s="5" t="s">
        <v>278</v>
      </c>
      <c r="B129" s="119" t="s">
        <v>280</v>
      </c>
      <c r="C129" s="114">
        <v>200</v>
      </c>
      <c r="D129" s="114">
        <v>0</v>
      </c>
      <c r="E129" s="76">
        <v>0</v>
      </c>
      <c r="F129" s="233"/>
    </row>
    <row r="130" spans="1:6" ht="143.25" customHeight="1" x14ac:dyDescent="0.25">
      <c r="A130" s="5" t="s">
        <v>419</v>
      </c>
      <c r="B130" s="119" t="s">
        <v>280</v>
      </c>
      <c r="C130" s="209">
        <v>300</v>
      </c>
      <c r="D130" s="209">
        <v>1.7894699999999999</v>
      </c>
      <c r="E130" s="76"/>
      <c r="F130" s="233">
        <f t="shared" si="17"/>
        <v>0</v>
      </c>
    </row>
    <row r="131" spans="1:6" ht="50.25" customHeight="1" x14ac:dyDescent="0.25">
      <c r="A131" s="6" t="s">
        <v>90</v>
      </c>
      <c r="B131" s="8" t="s">
        <v>91</v>
      </c>
      <c r="C131" s="8"/>
      <c r="D131" s="32">
        <f t="shared" ref="D131:E131" si="33">D132</f>
        <v>10</v>
      </c>
      <c r="E131" s="32">
        <f t="shared" si="33"/>
        <v>10</v>
      </c>
      <c r="F131" s="233">
        <f t="shared" si="17"/>
        <v>100</v>
      </c>
    </row>
    <row r="132" spans="1:6" ht="67.5" customHeight="1" x14ac:dyDescent="0.25">
      <c r="A132" s="6" t="s">
        <v>92</v>
      </c>
      <c r="B132" s="8" t="s">
        <v>93</v>
      </c>
      <c r="C132" s="8"/>
      <c r="D132" s="32">
        <f t="shared" ref="D132:E132" si="34">D133</f>
        <v>10</v>
      </c>
      <c r="E132" s="32">
        <f t="shared" si="34"/>
        <v>10</v>
      </c>
      <c r="F132" s="233">
        <f t="shared" si="17"/>
        <v>100</v>
      </c>
    </row>
    <row r="133" spans="1:6" ht="100.5" customHeight="1" x14ac:dyDescent="0.25">
      <c r="A133" s="192" t="s">
        <v>231</v>
      </c>
      <c r="B133" s="76" t="s">
        <v>294</v>
      </c>
      <c r="C133" s="8">
        <v>200</v>
      </c>
      <c r="D133" s="25">
        <v>10</v>
      </c>
      <c r="E133" s="76">
        <v>10</v>
      </c>
      <c r="F133" s="233">
        <f t="shared" si="17"/>
        <v>100</v>
      </c>
    </row>
    <row r="134" spans="1:6" ht="100.5" customHeight="1" x14ac:dyDescent="0.25">
      <c r="A134" s="27" t="s">
        <v>327</v>
      </c>
      <c r="B134" s="28" t="s">
        <v>94</v>
      </c>
      <c r="C134" s="28"/>
      <c r="D134" s="33">
        <f>D135+D163+D176+D154</f>
        <v>13886.928160000001</v>
      </c>
      <c r="E134" s="33">
        <f t="shared" ref="E134" si="35">E135+E163+E176+E154</f>
        <v>7944.4875099999999</v>
      </c>
      <c r="F134" s="233">
        <f t="shared" si="17"/>
        <v>57.208386321773844</v>
      </c>
    </row>
    <row r="135" spans="1:6" ht="63.75" customHeight="1" x14ac:dyDescent="0.25">
      <c r="A135" s="6" t="s">
        <v>95</v>
      </c>
      <c r="B135" s="8" t="s">
        <v>96</v>
      </c>
      <c r="C135" s="8"/>
      <c r="D135" s="180">
        <f>D136+D147+D152+D150</f>
        <v>8035</v>
      </c>
      <c r="E135" s="199">
        <f t="shared" ref="E135" si="36">E136+E147+E152+E150</f>
        <v>3144.3330899999996</v>
      </c>
      <c r="F135" s="233">
        <f t="shared" si="17"/>
        <v>39.132956938394521</v>
      </c>
    </row>
    <row r="136" spans="1:6" ht="66" customHeight="1" x14ac:dyDescent="0.25">
      <c r="A136" s="6" t="s">
        <v>97</v>
      </c>
      <c r="B136" s="8" t="s">
        <v>98</v>
      </c>
      <c r="C136" s="8"/>
      <c r="D136" s="32">
        <f>D137+D138+D144+D145+D146+D140+D141+D139+D142+D143</f>
        <v>4299</v>
      </c>
      <c r="E136" s="217">
        <f t="shared" ref="E136" si="37">E137+E138+E144+E145+E146+E140+E141+E139+E142+E143</f>
        <v>3144.3330899999996</v>
      </c>
      <c r="F136" s="233">
        <f t="shared" si="17"/>
        <v>73.141034891835304</v>
      </c>
    </row>
    <row r="137" spans="1:6" ht="95.25" customHeight="1" x14ac:dyDescent="0.25">
      <c r="A137" s="97" t="s">
        <v>232</v>
      </c>
      <c r="B137" s="8" t="s">
        <v>99</v>
      </c>
      <c r="C137" s="8">
        <v>200</v>
      </c>
      <c r="D137" s="25">
        <v>662</v>
      </c>
      <c r="E137" s="25">
        <v>451.93227000000002</v>
      </c>
      <c r="F137" s="233">
        <f t="shared" si="17"/>
        <v>68.267714501510582</v>
      </c>
    </row>
    <row r="138" spans="1:6" ht="95.25" customHeight="1" x14ac:dyDescent="0.25">
      <c r="A138" s="177" t="s">
        <v>233</v>
      </c>
      <c r="B138" s="108" t="s">
        <v>210</v>
      </c>
      <c r="C138" s="69">
        <v>200</v>
      </c>
      <c r="D138" s="69"/>
      <c r="E138" s="69"/>
      <c r="F138" s="233"/>
    </row>
    <row r="139" spans="1:6" ht="102.75" customHeight="1" x14ac:dyDescent="0.25">
      <c r="A139" s="177" t="s">
        <v>388</v>
      </c>
      <c r="B139" s="38" t="s">
        <v>389</v>
      </c>
      <c r="C139" s="194">
        <v>200</v>
      </c>
      <c r="D139" s="194"/>
      <c r="E139" s="194"/>
      <c r="F139" s="233"/>
    </row>
    <row r="140" spans="1:6" ht="95.25" customHeight="1" x14ac:dyDescent="0.25">
      <c r="A140" s="5" t="s">
        <v>336</v>
      </c>
      <c r="B140" s="108" t="s">
        <v>337</v>
      </c>
      <c r="C140" s="154">
        <v>400</v>
      </c>
      <c r="D140" s="154"/>
      <c r="E140" s="154"/>
      <c r="F140" s="233"/>
    </row>
    <row r="141" spans="1:6" ht="115.15" customHeight="1" x14ac:dyDescent="0.25">
      <c r="A141" s="178" t="s">
        <v>352</v>
      </c>
      <c r="B141" s="108" t="s">
        <v>351</v>
      </c>
      <c r="C141" s="161">
        <v>200</v>
      </c>
      <c r="D141" s="161">
        <v>0</v>
      </c>
      <c r="E141" s="161">
        <v>0</v>
      </c>
      <c r="F141" s="233"/>
    </row>
    <row r="142" spans="1:6" ht="90.75" customHeight="1" x14ac:dyDescent="0.25">
      <c r="A142" s="40" t="s">
        <v>442</v>
      </c>
      <c r="B142" s="38" t="s">
        <v>443</v>
      </c>
      <c r="C142" s="216">
        <v>200</v>
      </c>
      <c r="D142" s="216">
        <v>1760</v>
      </c>
      <c r="E142" s="216">
        <v>1301.9964</v>
      </c>
      <c r="F142" s="233">
        <f t="shared" si="17"/>
        <v>73.977068181818183</v>
      </c>
    </row>
    <row r="143" spans="1:6" ht="94.5" customHeight="1" x14ac:dyDescent="0.25">
      <c r="A143" s="213" t="s">
        <v>453</v>
      </c>
      <c r="B143" s="38" t="s">
        <v>444</v>
      </c>
      <c r="C143" s="216">
        <v>200</v>
      </c>
      <c r="D143" s="216">
        <v>640</v>
      </c>
      <c r="E143" s="216">
        <v>255.6</v>
      </c>
      <c r="F143" s="233">
        <f t="shared" ref="F143:F206" si="38">E143/D143*100</f>
        <v>39.9375</v>
      </c>
    </row>
    <row r="144" spans="1:6" ht="48" customHeight="1" x14ac:dyDescent="0.25">
      <c r="A144" s="174" t="s">
        <v>211</v>
      </c>
      <c r="B144" s="108" t="s">
        <v>202</v>
      </c>
      <c r="C144" s="58">
        <v>800</v>
      </c>
      <c r="D144" s="58"/>
      <c r="E144" s="58"/>
      <c r="F144" s="233"/>
    </row>
    <row r="145" spans="1:6" ht="98.25" customHeight="1" x14ac:dyDescent="0.25">
      <c r="A145" s="97" t="s">
        <v>234</v>
      </c>
      <c r="B145" s="8" t="s">
        <v>100</v>
      </c>
      <c r="C145" s="8">
        <v>200</v>
      </c>
      <c r="D145" s="25">
        <v>1177</v>
      </c>
      <c r="E145" s="25">
        <v>1074.8044199999999</v>
      </c>
      <c r="F145" s="233">
        <f t="shared" si="38"/>
        <v>91.317282922684782</v>
      </c>
    </row>
    <row r="146" spans="1:6" ht="79.5" customHeight="1" x14ac:dyDescent="0.25">
      <c r="A146" s="192" t="s">
        <v>235</v>
      </c>
      <c r="B146" s="8" t="s">
        <v>101</v>
      </c>
      <c r="C146" s="8">
        <v>200</v>
      </c>
      <c r="D146" s="25">
        <v>60</v>
      </c>
      <c r="E146" s="25">
        <v>60</v>
      </c>
      <c r="F146" s="233">
        <f t="shared" si="38"/>
        <v>100</v>
      </c>
    </row>
    <row r="147" spans="1:6" ht="83.45" customHeight="1" x14ac:dyDescent="0.25">
      <c r="A147" s="179" t="s">
        <v>366</v>
      </c>
      <c r="B147" s="126" t="s">
        <v>367</v>
      </c>
      <c r="C147" s="172"/>
      <c r="D147" s="172">
        <f>D148+D149</f>
        <v>3485.2631499999998</v>
      </c>
      <c r="E147" s="215">
        <f t="shared" ref="E147" si="39">E148+E149</f>
        <v>0</v>
      </c>
      <c r="F147" s="233">
        <f t="shared" si="38"/>
        <v>0</v>
      </c>
    </row>
    <row r="148" spans="1:6" ht="161.25" customHeight="1" x14ac:dyDescent="0.25">
      <c r="A148" s="177" t="s">
        <v>429</v>
      </c>
      <c r="B148" s="38" t="s">
        <v>368</v>
      </c>
      <c r="C148" s="172">
        <v>400</v>
      </c>
      <c r="D148" s="172">
        <v>3311</v>
      </c>
      <c r="E148" s="172">
        <v>0</v>
      </c>
      <c r="F148" s="233">
        <f t="shared" si="38"/>
        <v>0</v>
      </c>
    </row>
    <row r="149" spans="1:6" ht="185.25" customHeight="1" x14ac:dyDescent="0.25">
      <c r="A149" s="218" t="s">
        <v>430</v>
      </c>
      <c r="B149" s="219" t="s">
        <v>431</v>
      </c>
      <c r="C149" s="21">
        <v>400</v>
      </c>
      <c r="D149" s="215">
        <v>174.26315</v>
      </c>
      <c r="E149" s="215"/>
      <c r="F149" s="233">
        <f t="shared" si="38"/>
        <v>0</v>
      </c>
    </row>
    <row r="150" spans="1:6" ht="130.9" customHeight="1" x14ac:dyDescent="0.25">
      <c r="A150" s="195" t="s">
        <v>390</v>
      </c>
      <c r="B150" s="70" t="s">
        <v>393</v>
      </c>
      <c r="C150" s="21"/>
      <c r="D150" s="194">
        <f>D151</f>
        <v>250.73685</v>
      </c>
      <c r="E150" s="198">
        <f>E151</f>
        <v>0</v>
      </c>
      <c r="F150" s="233">
        <f t="shared" si="38"/>
        <v>0</v>
      </c>
    </row>
    <row r="151" spans="1:6" ht="81.75" customHeight="1" x14ac:dyDescent="0.25">
      <c r="A151" s="205" t="s">
        <v>391</v>
      </c>
      <c r="B151" s="70" t="s">
        <v>392</v>
      </c>
      <c r="C151" s="194"/>
      <c r="D151" s="194">
        <v>250.73685</v>
      </c>
      <c r="E151" s="194"/>
      <c r="F151" s="233">
        <f t="shared" si="38"/>
        <v>0</v>
      </c>
    </row>
    <row r="152" spans="1:6" ht="28.9" customHeight="1" x14ac:dyDescent="0.25">
      <c r="A152" s="175" t="s">
        <v>369</v>
      </c>
      <c r="B152" s="176" t="s">
        <v>372</v>
      </c>
      <c r="C152" s="76"/>
      <c r="D152" s="172">
        <f t="shared" ref="D152:E152" si="40">D153</f>
        <v>0</v>
      </c>
      <c r="E152" s="172">
        <f t="shared" si="40"/>
        <v>0</v>
      </c>
      <c r="F152" s="233"/>
    </row>
    <row r="153" spans="1:6" ht="99" customHeight="1" x14ac:dyDescent="0.25">
      <c r="A153" s="174" t="s">
        <v>370</v>
      </c>
      <c r="B153" s="173" t="s">
        <v>371</v>
      </c>
      <c r="C153" s="76">
        <v>400</v>
      </c>
      <c r="D153" s="172">
        <v>0</v>
      </c>
      <c r="E153" s="172"/>
      <c r="F153" s="233"/>
    </row>
    <row r="154" spans="1:6" ht="79.5" customHeight="1" x14ac:dyDescent="0.25">
      <c r="A154" s="121" t="s">
        <v>185</v>
      </c>
      <c r="B154" s="122" t="s">
        <v>188</v>
      </c>
      <c r="C154" s="37"/>
      <c r="D154" s="37">
        <f>D155</f>
        <v>2152.05053</v>
      </c>
      <c r="E154" s="41">
        <f t="shared" ref="E154" si="41">E155</f>
        <v>1376.50449</v>
      </c>
      <c r="F154" s="233">
        <f t="shared" si="38"/>
        <v>63.962461420457451</v>
      </c>
    </row>
    <row r="155" spans="1:6" ht="57" customHeight="1" x14ac:dyDescent="0.25">
      <c r="A155" s="39" t="s">
        <v>186</v>
      </c>
      <c r="B155" s="38" t="s">
        <v>187</v>
      </c>
      <c r="C155" s="37"/>
      <c r="D155" s="98">
        <f>D156+D157+D158+D159+D160+D161+D162</f>
        <v>2152.05053</v>
      </c>
      <c r="E155" s="145">
        <f t="shared" ref="E155" si="42">E156+E157+E158+E159+E160+E161+E162</f>
        <v>1376.50449</v>
      </c>
      <c r="F155" s="233">
        <f t="shared" si="38"/>
        <v>63.962461420457451</v>
      </c>
    </row>
    <row r="156" spans="1:6" ht="79.5" customHeight="1" x14ac:dyDescent="0.25">
      <c r="A156" s="61" t="s">
        <v>236</v>
      </c>
      <c r="B156" s="62" t="s">
        <v>184</v>
      </c>
      <c r="C156" s="37">
        <v>200</v>
      </c>
      <c r="D156" s="37">
        <v>398.54156</v>
      </c>
      <c r="E156" s="37">
        <v>207.99552</v>
      </c>
      <c r="F156" s="233">
        <f t="shared" si="38"/>
        <v>52.18916692151253</v>
      </c>
    </row>
    <row r="157" spans="1:6" ht="143.25" customHeight="1" x14ac:dyDescent="0.25">
      <c r="A157" s="47" t="s">
        <v>203</v>
      </c>
      <c r="B157" s="63" t="s">
        <v>204</v>
      </c>
      <c r="C157" s="58">
        <v>400</v>
      </c>
      <c r="D157" s="58">
        <v>585</v>
      </c>
      <c r="E157" s="58">
        <v>584.25447999999994</v>
      </c>
      <c r="F157" s="233">
        <f t="shared" si="38"/>
        <v>99.872560683760668</v>
      </c>
    </row>
    <row r="158" spans="1:6" ht="176.25" customHeight="1" x14ac:dyDescent="0.25">
      <c r="A158" s="123" t="s">
        <v>302</v>
      </c>
      <c r="B158" s="125" t="s">
        <v>222</v>
      </c>
      <c r="C158" s="94">
        <v>400</v>
      </c>
      <c r="D158" s="94">
        <v>1168.5089700000001</v>
      </c>
      <c r="E158" s="76">
        <v>584.25449000000003</v>
      </c>
      <c r="F158" s="233">
        <f t="shared" si="38"/>
        <v>50.000000427895728</v>
      </c>
    </row>
    <row r="159" spans="1:6" ht="119.25" customHeight="1" x14ac:dyDescent="0.25">
      <c r="A159" s="124" t="s">
        <v>394</v>
      </c>
      <c r="B159" s="108" t="s">
        <v>303</v>
      </c>
      <c r="C159" s="114">
        <v>400</v>
      </c>
      <c r="D159" s="114"/>
      <c r="E159" s="114"/>
      <c r="F159" s="233"/>
    </row>
    <row r="160" spans="1:6" ht="100.5" customHeight="1" x14ac:dyDescent="0.25">
      <c r="A160" s="148" t="s">
        <v>395</v>
      </c>
      <c r="B160" s="115" t="s">
        <v>304</v>
      </c>
      <c r="C160" s="145">
        <v>400</v>
      </c>
      <c r="D160" s="114"/>
      <c r="E160" s="114"/>
      <c r="F160" s="233"/>
    </row>
    <row r="161" spans="1:6" ht="141" customHeight="1" x14ac:dyDescent="0.25">
      <c r="A161" s="149" t="s">
        <v>307</v>
      </c>
      <c r="B161" s="63" t="s">
        <v>305</v>
      </c>
      <c r="C161" s="145">
        <v>200</v>
      </c>
      <c r="D161" s="145"/>
      <c r="E161" s="145"/>
      <c r="F161" s="233"/>
    </row>
    <row r="162" spans="1:6" ht="154.15" customHeight="1" x14ac:dyDescent="0.25">
      <c r="A162" s="149" t="s">
        <v>308</v>
      </c>
      <c r="B162" s="63" t="s">
        <v>306</v>
      </c>
      <c r="C162" s="145">
        <v>200</v>
      </c>
      <c r="D162" s="145"/>
      <c r="E162" s="145">
        <v>0</v>
      </c>
      <c r="F162" s="233"/>
    </row>
    <row r="163" spans="1:6" ht="48.75" customHeight="1" x14ac:dyDescent="0.25">
      <c r="A163" s="82" t="s">
        <v>102</v>
      </c>
      <c r="B163" s="8" t="s">
        <v>103</v>
      </c>
      <c r="C163" s="8"/>
      <c r="D163" s="199">
        <f t="shared" ref="D163:E163" si="43">D164+D168+D171+D166+D173</f>
        <v>3194.9994099999999</v>
      </c>
      <c r="E163" s="199">
        <f t="shared" si="43"/>
        <v>2949.0266299999998</v>
      </c>
      <c r="F163" s="233">
        <f t="shared" si="38"/>
        <v>92.301320018084127</v>
      </c>
    </row>
    <row r="164" spans="1:6" ht="61.5" customHeight="1" x14ac:dyDescent="0.25">
      <c r="A164" s="17" t="s">
        <v>104</v>
      </c>
      <c r="B164" s="8" t="s">
        <v>105</v>
      </c>
      <c r="C164" s="8"/>
      <c r="D164" s="32">
        <f t="shared" ref="D164:E164" si="44">D165</f>
        <v>190</v>
      </c>
      <c r="E164" s="32">
        <f t="shared" si="44"/>
        <v>40</v>
      </c>
      <c r="F164" s="233">
        <f t="shared" si="38"/>
        <v>21.052631578947366</v>
      </c>
    </row>
    <row r="165" spans="1:6" ht="128.25" customHeight="1" x14ac:dyDescent="0.25">
      <c r="A165" s="80" t="s">
        <v>174</v>
      </c>
      <c r="B165" s="8" t="s">
        <v>106</v>
      </c>
      <c r="C165" s="8">
        <v>500</v>
      </c>
      <c r="D165" s="25">
        <v>190</v>
      </c>
      <c r="E165" s="25">
        <v>40</v>
      </c>
      <c r="F165" s="233">
        <f t="shared" si="38"/>
        <v>21.052631578947366</v>
      </c>
    </row>
    <row r="166" spans="1:6" ht="51.6" customHeight="1" x14ac:dyDescent="0.25">
      <c r="A166" s="132" t="s">
        <v>283</v>
      </c>
      <c r="B166" s="63" t="s">
        <v>377</v>
      </c>
      <c r="C166" s="181"/>
      <c r="D166" s="181">
        <f>D167</f>
        <v>2228.893</v>
      </c>
      <c r="E166" s="181">
        <f t="shared" ref="E166" si="45">E167</f>
        <v>2228.893</v>
      </c>
      <c r="F166" s="233">
        <f t="shared" si="38"/>
        <v>100</v>
      </c>
    </row>
    <row r="167" spans="1:6" ht="117" customHeight="1" x14ac:dyDescent="0.25">
      <c r="A167" s="66" t="s">
        <v>354</v>
      </c>
      <c r="B167" s="38" t="s">
        <v>376</v>
      </c>
      <c r="C167" s="76">
        <v>200</v>
      </c>
      <c r="D167" s="76">
        <v>2228.893</v>
      </c>
      <c r="E167" s="76">
        <v>2228.893</v>
      </c>
      <c r="F167" s="233">
        <f t="shared" si="38"/>
        <v>100</v>
      </c>
    </row>
    <row r="168" spans="1:6" ht="75" customHeight="1" x14ac:dyDescent="0.25">
      <c r="A168" s="51" t="s">
        <v>163</v>
      </c>
      <c r="B168" s="170" t="s">
        <v>214</v>
      </c>
      <c r="C168" s="81"/>
      <c r="D168" s="98">
        <f>D169+D170</f>
        <v>457.10640999999998</v>
      </c>
      <c r="E168" s="209">
        <f t="shared" ref="E168" si="46">E169+E170</f>
        <v>390.10640999999998</v>
      </c>
      <c r="F168" s="233">
        <f t="shared" si="38"/>
        <v>85.342581391497006</v>
      </c>
    </row>
    <row r="169" spans="1:6" ht="90.6" customHeight="1" x14ac:dyDescent="0.25">
      <c r="A169" s="107" t="s">
        <v>355</v>
      </c>
      <c r="B169" s="169" t="s">
        <v>259</v>
      </c>
      <c r="C169" s="111">
        <v>500</v>
      </c>
      <c r="D169" s="111">
        <v>357.10640999999998</v>
      </c>
      <c r="E169" s="76">
        <v>357.10640999999998</v>
      </c>
      <c r="F169" s="233">
        <f t="shared" si="38"/>
        <v>100</v>
      </c>
    </row>
    <row r="170" spans="1:6" ht="90.6" customHeight="1" x14ac:dyDescent="0.25">
      <c r="A170" s="107" t="s">
        <v>420</v>
      </c>
      <c r="B170" s="38" t="s">
        <v>421</v>
      </c>
      <c r="C170" s="209">
        <v>200</v>
      </c>
      <c r="D170" s="209">
        <v>100</v>
      </c>
      <c r="E170" s="76">
        <v>33</v>
      </c>
      <c r="F170" s="233">
        <f t="shared" si="38"/>
        <v>33</v>
      </c>
    </row>
    <row r="171" spans="1:6" ht="55.5" customHeight="1" x14ac:dyDescent="0.25">
      <c r="A171" s="51" t="s">
        <v>284</v>
      </c>
      <c r="B171" s="212" t="s">
        <v>285</v>
      </c>
      <c r="C171" s="114"/>
      <c r="D171" s="114">
        <f t="shared" ref="D171:E171" si="47">D172</f>
        <v>200</v>
      </c>
      <c r="E171" s="114">
        <f t="shared" si="47"/>
        <v>200</v>
      </c>
      <c r="F171" s="233">
        <f t="shared" si="38"/>
        <v>100</v>
      </c>
    </row>
    <row r="172" spans="1:6" ht="59.25" customHeight="1" x14ac:dyDescent="0.25">
      <c r="A172" s="213" t="s">
        <v>286</v>
      </c>
      <c r="B172" s="92" t="s">
        <v>287</v>
      </c>
      <c r="C172" s="114">
        <v>500</v>
      </c>
      <c r="D172" s="114">
        <v>200</v>
      </c>
      <c r="E172" s="114">
        <v>200</v>
      </c>
      <c r="F172" s="233">
        <f t="shared" si="38"/>
        <v>100</v>
      </c>
    </row>
    <row r="173" spans="1:6" ht="57" customHeight="1" x14ac:dyDescent="0.25">
      <c r="A173" s="107" t="s">
        <v>381</v>
      </c>
      <c r="B173" s="190" t="s">
        <v>384</v>
      </c>
      <c r="C173" s="21"/>
      <c r="D173" s="21">
        <f>D174+D175</f>
        <v>119</v>
      </c>
      <c r="E173" s="21">
        <f t="shared" ref="E173" si="48">E174+E175</f>
        <v>90.02722</v>
      </c>
      <c r="F173" s="233">
        <f t="shared" si="38"/>
        <v>75.65312605042017</v>
      </c>
    </row>
    <row r="174" spans="1:6" ht="207" customHeight="1" x14ac:dyDescent="0.25">
      <c r="A174" s="55" t="s">
        <v>382</v>
      </c>
      <c r="B174" s="190" t="s">
        <v>385</v>
      </c>
      <c r="C174" s="21">
        <v>100</v>
      </c>
      <c r="D174" s="21">
        <v>4.7355900000000002</v>
      </c>
      <c r="E174" s="76">
        <v>2.4</v>
      </c>
      <c r="F174" s="233">
        <f t="shared" si="38"/>
        <v>50.680063096678552</v>
      </c>
    </row>
    <row r="175" spans="1:6" ht="147" customHeight="1" x14ac:dyDescent="0.25">
      <c r="A175" s="196" t="s">
        <v>383</v>
      </c>
      <c r="B175" s="190" t="s">
        <v>385</v>
      </c>
      <c r="C175" s="21">
        <v>200</v>
      </c>
      <c r="D175" s="21">
        <v>114.26441</v>
      </c>
      <c r="E175" s="76">
        <v>87.627219999999994</v>
      </c>
      <c r="F175" s="233">
        <f t="shared" si="38"/>
        <v>76.688113122887515</v>
      </c>
    </row>
    <row r="176" spans="1:6" ht="30.75" customHeight="1" x14ac:dyDescent="0.25">
      <c r="A176" s="6" t="s">
        <v>107</v>
      </c>
      <c r="B176" s="8" t="s">
        <v>108</v>
      </c>
      <c r="C176" s="8"/>
      <c r="D176" s="75">
        <f>D177+D181</f>
        <v>504.87822</v>
      </c>
      <c r="E176" s="111">
        <f>E177+E181</f>
        <v>474.62329999999997</v>
      </c>
      <c r="F176" s="233">
        <f t="shared" si="38"/>
        <v>94.007481645771918</v>
      </c>
    </row>
    <row r="177" spans="1:6" ht="47.25" customHeight="1" x14ac:dyDescent="0.25">
      <c r="A177" s="6" t="s">
        <v>109</v>
      </c>
      <c r="B177" s="8" t="s">
        <v>110</v>
      </c>
      <c r="C177" s="8"/>
      <c r="D177" s="75">
        <f>D180+D179+D178</f>
        <v>451</v>
      </c>
      <c r="E177" s="172">
        <f t="shared" ref="E177" si="49">E180+E179+E178</f>
        <v>421.75599999999997</v>
      </c>
      <c r="F177" s="233">
        <f t="shared" si="38"/>
        <v>93.515742793791574</v>
      </c>
    </row>
    <row r="178" spans="1:6" ht="91.9" customHeight="1" x14ac:dyDescent="0.25">
      <c r="A178" s="86" t="s">
        <v>340</v>
      </c>
      <c r="B178" s="38" t="s">
        <v>339</v>
      </c>
      <c r="C178" s="156">
        <v>200</v>
      </c>
      <c r="D178" s="156">
        <v>450</v>
      </c>
      <c r="E178" s="156">
        <v>421.75599999999997</v>
      </c>
      <c r="F178" s="233">
        <f t="shared" si="38"/>
        <v>93.723555555555549</v>
      </c>
    </row>
    <row r="179" spans="1:6" ht="81.599999999999994" customHeight="1" x14ac:dyDescent="0.25">
      <c r="A179" s="55" t="s">
        <v>260</v>
      </c>
      <c r="B179" s="38" t="s">
        <v>261</v>
      </c>
      <c r="C179" s="111">
        <v>300</v>
      </c>
      <c r="D179" s="111">
        <v>0</v>
      </c>
      <c r="E179" s="76">
        <v>0</v>
      </c>
      <c r="F179" s="233"/>
    </row>
    <row r="180" spans="1:6" ht="213" customHeight="1" x14ac:dyDescent="0.25">
      <c r="A180" s="166" t="s">
        <v>237</v>
      </c>
      <c r="B180" s="8" t="s">
        <v>111</v>
      </c>
      <c r="C180" s="8">
        <v>200</v>
      </c>
      <c r="D180" s="25">
        <v>1</v>
      </c>
      <c r="E180" s="76">
        <v>0</v>
      </c>
      <c r="F180" s="233">
        <f t="shared" si="38"/>
        <v>0</v>
      </c>
    </row>
    <row r="181" spans="1:6" ht="43.5" customHeight="1" x14ac:dyDescent="0.25">
      <c r="A181" s="158" t="s">
        <v>263</v>
      </c>
      <c r="B181" s="157" t="s">
        <v>264</v>
      </c>
      <c r="C181" s="111"/>
      <c r="D181" s="111">
        <f>D183+D182</f>
        <v>53.878219999999999</v>
      </c>
      <c r="E181" s="181">
        <f t="shared" ref="E181" si="50">E183+E182</f>
        <v>52.8673</v>
      </c>
      <c r="F181" s="233">
        <f t="shared" si="38"/>
        <v>98.123694509581043</v>
      </c>
    </row>
    <row r="182" spans="1:6" ht="88.15" customHeight="1" x14ac:dyDescent="0.25">
      <c r="A182" s="107" t="s">
        <v>362</v>
      </c>
      <c r="B182" s="40" t="s">
        <v>363</v>
      </c>
      <c r="C182" s="167">
        <v>200</v>
      </c>
      <c r="D182" s="167">
        <v>53.878219999999999</v>
      </c>
      <c r="E182" s="167">
        <v>52.8673</v>
      </c>
      <c r="F182" s="233">
        <f t="shared" si="38"/>
        <v>98.123694509581043</v>
      </c>
    </row>
    <row r="183" spans="1:6" ht="89.25" customHeight="1" x14ac:dyDescent="0.25">
      <c r="A183" s="55" t="s">
        <v>265</v>
      </c>
      <c r="B183" s="157" t="s">
        <v>266</v>
      </c>
      <c r="C183" s="111">
        <v>200</v>
      </c>
      <c r="D183" s="111">
        <v>0</v>
      </c>
      <c r="E183" s="111">
        <v>0</v>
      </c>
      <c r="F183" s="233"/>
    </row>
    <row r="184" spans="1:6" ht="83.25" customHeight="1" x14ac:dyDescent="0.25">
      <c r="A184" s="27" t="s">
        <v>373</v>
      </c>
      <c r="B184" s="28" t="s">
        <v>112</v>
      </c>
      <c r="C184" s="28"/>
      <c r="D184" s="28">
        <f>D185+D193</f>
        <v>48042.727359999997</v>
      </c>
      <c r="E184" s="28">
        <f>E185+E193</f>
        <v>24068.380570000001</v>
      </c>
      <c r="F184" s="237">
        <f t="shared" si="38"/>
        <v>50.097864739542551</v>
      </c>
    </row>
    <row r="185" spans="1:6" ht="87.75" customHeight="1" x14ac:dyDescent="0.25">
      <c r="A185" s="6" t="s">
        <v>113</v>
      </c>
      <c r="B185" s="8" t="s">
        <v>114</v>
      </c>
      <c r="C185" s="8"/>
      <c r="D185" s="32">
        <f>D186</f>
        <v>47942.727359999997</v>
      </c>
      <c r="E185" s="143">
        <f t="shared" ref="E185" si="51">E186</f>
        <v>24068.380570000001</v>
      </c>
      <c r="F185" s="233">
        <f t="shared" si="38"/>
        <v>50.202359972705565</v>
      </c>
    </row>
    <row r="186" spans="1:6" ht="98.25" customHeight="1" x14ac:dyDescent="0.25">
      <c r="A186" s="6" t="s">
        <v>115</v>
      </c>
      <c r="B186" s="8" t="s">
        <v>116</v>
      </c>
      <c r="C186" s="8"/>
      <c r="D186" s="199">
        <f>D187+D189+D190+D188+D191+D192</f>
        <v>47942.727359999997</v>
      </c>
      <c r="E186" s="210">
        <f t="shared" ref="E186" si="52">E187+E189+E190+E188+E191+E192</f>
        <v>24068.380570000001</v>
      </c>
      <c r="F186" s="233">
        <f t="shared" si="38"/>
        <v>50.202359972705565</v>
      </c>
    </row>
    <row r="187" spans="1:6" ht="162" customHeight="1" x14ac:dyDescent="0.25">
      <c r="A187" s="43" t="s">
        <v>195</v>
      </c>
      <c r="B187" s="8" t="s">
        <v>117</v>
      </c>
      <c r="C187" s="8">
        <v>600</v>
      </c>
      <c r="D187" s="25">
        <v>9453</v>
      </c>
      <c r="E187" s="76">
        <v>3715.7739900000001</v>
      </c>
      <c r="F187" s="233">
        <f t="shared" si="38"/>
        <v>39.307880990161856</v>
      </c>
    </row>
    <row r="188" spans="1:6" ht="116.25" customHeight="1" x14ac:dyDescent="0.25">
      <c r="A188" s="97" t="s">
        <v>238</v>
      </c>
      <c r="B188" s="8" t="s">
        <v>177</v>
      </c>
      <c r="C188" s="8">
        <v>200</v>
      </c>
      <c r="D188" s="25">
        <v>1000</v>
      </c>
      <c r="E188" s="25">
        <v>91.616119999999995</v>
      </c>
      <c r="F188" s="233">
        <f t="shared" si="38"/>
        <v>9.1616119999999999</v>
      </c>
    </row>
    <row r="189" spans="1:6" ht="186" customHeight="1" x14ac:dyDescent="0.25">
      <c r="A189" s="192" t="s">
        <v>196</v>
      </c>
      <c r="B189" s="8" t="s">
        <v>118</v>
      </c>
      <c r="C189" s="8">
        <v>600</v>
      </c>
      <c r="D189" s="25">
        <v>15449.11442</v>
      </c>
      <c r="E189" s="76">
        <v>11191.41546</v>
      </c>
      <c r="F189" s="233">
        <f t="shared" si="38"/>
        <v>72.440498243134897</v>
      </c>
    </row>
    <row r="190" spans="1:6" ht="136.5" customHeight="1" x14ac:dyDescent="0.25">
      <c r="A190" s="97" t="s">
        <v>239</v>
      </c>
      <c r="B190" s="8" t="s">
        <v>119</v>
      </c>
      <c r="C190" s="8">
        <v>200</v>
      </c>
      <c r="D190" s="25">
        <v>18948.906999999999</v>
      </c>
      <c r="E190" s="25">
        <v>9069.5750000000007</v>
      </c>
      <c r="F190" s="233">
        <f t="shared" si="38"/>
        <v>47.86331475477715</v>
      </c>
    </row>
    <row r="191" spans="1:6" ht="84" customHeight="1" x14ac:dyDescent="0.25">
      <c r="A191" s="208" t="s">
        <v>422</v>
      </c>
      <c r="B191" s="155" t="s">
        <v>423</v>
      </c>
      <c r="C191" s="209">
        <v>200</v>
      </c>
      <c r="D191" s="209">
        <v>2500</v>
      </c>
      <c r="E191" s="209">
        <v>0</v>
      </c>
      <c r="F191" s="233">
        <f t="shared" si="38"/>
        <v>0</v>
      </c>
    </row>
    <row r="192" spans="1:6" ht="83.25" customHeight="1" x14ac:dyDescent="0.25">
      <c r="A192" s="208" t="s">
        <v>424</v>
      </c>
      <c r="B192" s="214" t="s">
        <v>425</v>
      </c>
      <c r="C192" s="209">
        <v>200</v>
      </c>
      <c r="D192" s="209">
        <v>591.70594000000006</v>
      </c>
      <c r="E192" s="209">
        <v>0</v>
      </c>
      <c r="F192" s="233">
        <f t="shared" si="38"/>
        <v>0</v>
      </c>
    </row>
    <row r="193" spans="1:6" ht="55.5" customHeight="1" x14ac:dyDescent="0.25">
      <c r="A193" s="49" t="s">
        <v>197</v>
      </c>
      <c r="B193" s="50" t="s">
        <v>198</v>
      </c>
      <c r="C193" s="44"/>
      <c r="D193" s="44">
        <f>D194</f>
        <v>100</v>
      </c>
      <c r="E193" s="44">
        <f t="shared" ref="E193:E194" si="53">E194</f>
        <v>0</v>
      </c>
      <c r="F193" s="233">
        <f t="shared" si="38"/>
        <v>0</v>
      </c>
    </row>
    <row r="194" spans="1:6" ht="40.5" customHeight="1" x14ac:dyDescent="0.25">
      <c r="A194" s="51" t="s">
        <v>199</v>
      </c>
      <c r="B194" s="50" t="s">
        <v>200</v>
      </c>
      <c r="C194" s="44"/>
      <c r="D194" s="44">
        <f>D195</f>
        <v>100</v>
      </c>
      <c r="E194" s="145">
        <f t="shared" si="53"/>
        <v>0</v>
      </c>
      <c r="F194" s="233">
        <f t="shared" si="38"/>
        <v>0</v>
      </c>
    </row>
    <row r="195" spans="1:6" ht="155.25" customHeight="1" x14ac:dyDescent="0.25">
      <c r="A195" s="55" t="s">
        <v>240</v>
      </c>
      <c r="B195" s="50" t="s">
        <v>201</v>
      </c>
      <c r="C195" s="44">
        <v>200</v>
      </c>
      <c r="D195" s="44">
        <v>100</v>
      </c>
      <c r="E195" s="44"/>
      <c r="F195" s="233">
        <f t="shared" si="38"/>
        <v>0</v>
      </c>
    </row>
    <row r="196" spans="1:6" ht="140.25" customHeight="1" x14ac:dyDescent="0.25">
      <c r="A196" s="27" t="s">
        <v>328</v>
      </c>
      <c r="B196" s="28" t="s">
        <v>120</v>
      </c>
      <c r="C196" s="28"/>
      <c r="D196" s="28">
        <f>D197+D211+D216+D224</f>
        <v>42992.455750000001</v>
      </c>
      <c r="E196" s="28">
        <f t="shared" ref="E196" si="54">E197+E211+E216+E224</f>
        <v>31328.034720000003</v>
      </c>
      <c r="F196" s="232">
        <f t="shared" si="38"/>
        <v>72.868679338002224</v>
      </c>
    </row>
    <row r="197" spans="1:6" ht="63" x14ac:dyDescent="0.25">
      <c r="A197" s="10" t="s">
        <v>121</v>
      </c>
      <c r="B197" s="8" t="s">
        <v>122</v>
      </c>
      <c r="C197" s="8"/>
      <c r="D197" s="75">
        <f>D198+D209</f>
        <v>34129.899169999997</v>
      </c>
      <c r="E197" s="75">
        <f>E198+E209</f>
        <v>23801.342860000001</v>
      </c>
      <c r="F197" s="233">
        <f t="shared" si="38"/>
        <v>69.737512969042854</v>
      </c>
    </row>
    <row r="198" spans="1:6" ht="47.25" x14ac:dyDescent="0.25">
      <c r="A198" s="6" t="s">
        <v>123</v>
      </c>
      <c r="B198" s="8" t="s">
        <v>124</v>
      </c>
      <c r="C198" s="8"/>
      <c r="D198" s="104">
        <f>D199+D200+D201+D202+D203+D204+D205+D206+D207+D208</f>
        <v>30896.131399999998</v>
      </c>
      <c r="E198" s="172">
        <f t="shared" ref="E198" si="55">E199+E200+E201+E202+E203+E204+E205+E206+E207+E208</f>
        <v>21757.647710000001</v>
      </c>
      <c r="F198" s="233">
        <f t="shared" si="38"/>
        <v>70.421916026677707</v>
      </c>
    </row>
    <row r="199" spans="1:6" ht="173.25" x14ac:dyDescent="0.25">
      <c r="A199" s="6" t="s">
        <v>125</v>
      </c>
      <c r="B199" s="8" t="s">
        <v>126</v>
      </c>
      <c r="C199" s="8">
        <v>100</v>
      </c>
      <c r="D199" s="25">
        <v>1833.9059999999999</v>
      </c>
      <c r="E199" s="25">
        <v>1218.3936900000001</v>
      </c>
      <c r="F199" s="233">
        <f t="shared" si="38"/>
        <v>66.437085106870271</v>
      </c>
    </row>
    <row r="200" spans="1:6" ht="149.25" customHeight="1" x14ac:dyDescent="0.25">
      <c r="A200" s="6" t="s">
        <v>397</v>
      </c>
      <c r="B200" s="8" t="s">
        <v>126</v>
      </c>
      <c r="C200" s="8">
        <v>100</v>
      </c>
      <c r="D200" s="25">
        <v>23827.33844</v>
      </c>
      <c r="E200" s="25">
        <v>18126.63854</v>
      </c>
      <c r="F200" s="233">
        <f t="shared" si="38"/>
        <v>76.074961480255027</v>
      </c>
    </row>
    <row r="201" spans="1:6" ht="100.5" customHeight="1" x14ac:dyDescent="0.25">
      <c r="A201" s="6" t="s">
        <v>398</v>
      </c>
      <c r="B201" s="8" t="s">
        <v>126</v>
      </c>
      <c r="C201" s="8">
        <v>200</v>
      </c>
      <c r="D201" s="25">
        <v>4737.3307500000001</v>
      </c>
      <c r="E201" s="25">
        <v>2170.74773</v>
      </c>
      <c r="F201" s="233">
        <f t="shared" si="38"/>
        <v>45.822169583578265</v>
      </c>
    </row>
    <row r="202" spans="1:6" ht="63" x14ac:dyDescent="0.25">
      <c r="A202" s="6" t="s">
        <v>399</v>
      </c>
      <c r="B202" s="8" t="s">
        <v>126</v>
      </c>
      <c r="C202" s="8">
        <v>800</v>
      </c>
      <c r="D202" s="25">
        <v>166.24511000000001</v>
      </c>
      <c r="E202" s="25">
        <v>45.422080000000001</v>
      </c>
      <c r="F202" s="233">
        <f t="shared" si="38"/>
        <v>27.322355526727971</v>
      </c>
    </row>
    <row r="203" spans="1:6" ht="102.75" customHeight="1" x14ac:dyDescent="0.25">
      <c r="A203" s="97" t="s">
        <v>241</v>
      </c>
      <c r="B203" s="8" t="s">
        <v>127</v>
      </c>
      <c r="C203" s="8">
        <v>200</v>
      </c>
      <c r="D203" s="25">
        <v>102.3111</v>
      </c>
      <c r="E203" s="25">
        <v>52.5</v>
      </c>
      <c r="F203" s="233">
        <f t="shared" si="38"/>
        <v>51.31408029040837</v>
      </c>
    </row>
    <row r="204" spans="1:6" ht="96" customHeight="1" x14ac:dyDescent="0.25">
      <c r="A204" s="97" t="s">
        <v>242</v>
      </c>
      <c r="B204" s="8" t="s">
        <v>128</v>
      </c>
      <c r="C204" s="8">
        <v>200</v>
      </c>
      <c r="D204" s="25">
        <v>35</v>
      </c>
      <c r="E204" s="25">
        <v>27</v>
      </c>
      <c r="F204" s="233">
        <f t="shared" si="38"/>
        <v>77.142857142857153</v>
      </c>
    </row>
    <row r="205" spans="1:6" ht="69" customHeight="1" x14ac:dyDescent="0.25">
      <c r="A205" s="97" t="s">
        <v>243</v>
      </c>
      <c r="B205" s="76" t="s">
        <v>295</v>
      </c>
      <c r="C205" s="8">
        <v>200</v>
      </c>
      <c r="D205" s="25">
        <v>130</v>
      </c>
      <c r="E205" s="25">
        <v>99.462990000000005</v>
      </c>
      <c r="F205" s="233">
        <f t="shared" si="38"/>
        <v>76.509992307692315</v>
      </c>
    </row>
    <row r="206" spans="1:6" ht="202.5" customHeight="1" x14ac:dyDescent="0.25">
      <c r="A206" s="18" t="s">
        <v>179</v>
      </c>
      <c r="B206" s="9" t="s">
        <v>129</v>
      </c>
      <c r="C206" s="9">
        <v>100</v>
      </c>
      <c r="D206" s="75">
        <v>31.2775</v>
      </c>
      <c r="E206" s="75">
        <v>16.482679999999998</v>
      </c>
      <c r="F206" s="233">
        <f t="shared" si="38"/>
        <v>52.698201582607297</v>
      </c>
    </row>
    <row r="207" spans="1:6" ht="116.25" customHeight="1" x14ac:dyDescent="0.25">
      <c r="A207" s="97" t="s">
        <v>244</v>
      </c>
      <c r="B207" s="8" t="s">
        <v>129</v>
      </c>
      <c r="C207" s="8">
        <v>200</v>
      </c>
      <c r="D207" s="25">
        <v>31.7225</v>
      </c>
      <c r="E207" s="25"/>
      <c r="F207" s="233">
        <f t="shared" ref="F207:F251" si="56">E207/D207*100</f>
        <v>0</v>
      </c>
    </row>
    <row r="208" spans="1:6" ht="144.75" customHeight="1" x14ac:dyDescent="0.25">
      <c r="A208" s="136" t="s">
        <v>245</v>
      </c>
      <c r="B208" s="8" t="s">
        <v>130</v>
      </c>
      <c r="C208" s="8">
        <v>200</v>
      </c>
      <c r="D208" s="25">
        <v>1</v>
      </c>
      <c r="E208" s="25">
        <v>1</v>
      </c>
      <c r="F208" s="233">
        <f t="shared" si="56"/>
        <v>100</v>
      </c>
    </row>
    <row r="209" spans="1:6" ht="68.25" customHeight="1" x14ac:dyDescent="0.25">
      <c r="A209" s="6" t="s">
        <v>131</v>
      </c>
      <c r="B209" s="8" t="s">
        <v>132</v>
      </c>
      <c r="C209" s="8"/>
      <c r="D209" s="25">
        <f>SUM(D210)</f>
        <v>3233.7677699999999</v>
      </c>
      <c r="E209" s="89">
        <f t="shared" ref="E209" si="57">SUM(E210)</f>
        <v>2043.69515</v>
      </c>
      <c r="F209" s="233">
        <f t="shared" si="56"/>
        <v>63.198575017030365</v>
      </c>
    </row>
    <row r="210" spans="1:6" ht="120.75" customHeight="1" x14ac:dyDescent="0.25">
      <c r="A210" s="144" t="s">
        <v>133</v>
      </c>
      <c r="B210" s="8" t="s">
        <v>134</v>
      </c>
      <c r="C210" s="8">
        <v>600</v>
      </c>
      <c r="D210" s="25">
        <v>3233.7677699999999</v>
      </c>
      <c r="E210" s="25">
        <v>2043.69515</v>
      </c>
      <c r="F210" s="233">
        <f t="shared" si="56"/>
        <v>63.198575017030365</v>
      </c>
    </row>
    <row r="211" spans="1:6" ht="54" customHeight="1" x14ac:dyDescent="0.25">
      <c r="A211" s="6" t="s">
        <v>135</v>
      </c>
      <c r="B211" s="8" t="s">
        <v>136</v>
      </c>
      <c r="C211" s="8"/>
      <c r="D211" s="32">
        <f t="shared" ref="D211:E211" si="58">D212</f>
        <v>2332</v>
      </c>
      <c r="E211" s="88">
        <f t="shared" si="58"/>
        <v>1842.72199</v>
      </c>
      <c r="F211" s="233">
        <f t="shared" si="56"/>
        <v>79.018953259005144</v>
      </c>
    </row>
    <row r="212" spans="1:6" ht="74.25" customHeight="1" x14ac:dyDescent="0.25">
      <c r="A212" s="6" t="s">
        <v>137</v>
      </c>
      <c r="B212" s="8" t="s">
        <v>138</v>
      </c>
      <c r="C212" s="8"/>
      <c r="D212" s="32">
        <f>D214+D215+D213</f>
        <v>2332</v>
      </c>
      <c r="E212" s="109">
        <f>E214+E215+E213</f>
        <v>1842.72199</v>
      </c>
      <c r="F212" s="233">
        <f t="shared" si="56"/>
        <v>79.018953259005144</v>
      </c>
    </row>
    <row r="213" spans="1:6" ht="107.25" customHeight="1" x14ac:dyDescent="0.25">
      <c r="A213" s="46" t="s">
        <v>309</v>
      </c>
      <c r="B213" s="120" t="s">
        <v>310</v>
      </c>
      <c r="C213" s="85">
        <v>600</v>
      </c>
      <c r="D213" s="84">
        <v>350</v>
      </c>
      <c r="E213" s="84">
        <v>210.38283999999999</v>
      </c>
      <c r="F213" s="233">
        <f t="shared" si="56"/>
        <v>60.109382857142855</v>
      </c>
    </row>
    <row r="214" spans="1:6" ht="126.75" customHeight="1" x14ac:dyDescent="0.25">
      <c r="A214" s="68" t="s">
        <v>139</v>
      </c>
      <c r="B214" s="8" t="s">
        <v>140</v>
      </c>
      <c r="C214" s="8">
        <v>100</v>
      </c>
      <c r="D214" s="25">
        <v>1927.0920000000001</v>
      </c>
      <c r="E214" s="76">
        <v>1600.7311500000001</v>
      </c>
      <c r="F214" s="233">
        <f t="shared" si="56"/>
        <v>83.064594217608715</v>
      </c>
    </row>
    <row r="215" spans="1:6" ht="67.5" customHeight="1" x14ac:dyDescent="0.25">
      <c r="A215" s="97" t="s">
        <v>246</v>
      </c>
      <c r="B215" s="8" t="s">
        <v>140</v>
      </c>
      <c r="C215" s="8">
        <v>200</v>
      </c>
      <c r="D215" s="25">
        <v>54.908000000000001</v>
      </c>
      <c r="E215" s="76">
        <v>31.608000000000001</v>
      </c>
      <c r="F215" s="233">
        <f t="shared" si="56"/>
        <v>57.565382093683979</v>
      </c>
    </row>
    <row r="216" spans="1:6" ht="69" customHeight="1" x14ac:dyDescent="0.25">
      <c r="A216" s="6" t="s">
        <v>141</v>
      </c>
      <c r="B216" s="8" t="s">
        <v>142</v>
      </c>
      <c r="C216" s="8"/>
      <c r="D216" s="32">
        <f>D217+D222</f>
        <v>3402.9184599999999</v>
      </c>
      <c r="E216" s="32">
        <f>E217+E222</f>
        <v>3395.1259099999997</v>
      </c>
      <c r="F216" s="233">
        <f t="shared" si="56"/>
        <v>99.77100391644413</v>
      </c>
    </row>
    <row r="217" spans="1:6" ht="60" customHeight="1" x14ac:dyDescent="0.25">
      <c r="A217" s="6" t="s">
        <v>143</v>
      </c>
      <c r="B217" s="8" t="s">
        <v>144</v>
      </c>
      <c r="C217" s="8"/>
      <c r="D217" s="32">
        <f>D218+D219+D220+D221</f>
        <v>3393.6464599999999</v>
      </c>
      <c r="E217" s="143">
        <f t="shared" ref="E217" si="59">E218+E219+E220+E221</f>
        <v>3393.6464599999999</v>
      </c>
      <c r="F217" s="233">
        <f t="shared" si="56"/>
        <v>100</v>
      </c>
    </row>
    <row r="218" spans="1:6" ht="95.25" customHeight="1" x14ac:dyDescent="0.25">
      <c r="A218" s="97" t="s">
        <v>247</v>
      </c>
      <c r="B218" s="8" t="s">
        <v>145</v>
      </c>
      <c r="C218" s="8">
        <v>200</v>
      </c>
      <c r="D218" s="25">
        <v>0</v>
      </c>
      <c r="E218" s="25">
        <v>0</v>
      </c>
      <c r="F218" s="233"/>
    </row>
    <row r="219" spans="1:6" ht="88.5" customHeight="1" x14ac:dyDescent="0.25">
      <c r="A219" s="6" t="s">
        <v>146</v>
      </c>
      <c r="B219" s="8" t="s">
        <v>147</v>
      </c>
      <c r="C219" s="8">
        <v>500</v>
      </c>
      <c r="D219" s="25">
        <v>129</v>
      </c>
      <c r="E219" s="25">
        <v>129</v>
      </c>
      <c r="F219" s="233">
        <f t="shared" si="56"/>
        <v>100</v>
      </c>
    </row>
    <row r="220" spans="1:6" ht="88.5" customHeight="1" x14ac:dyDescent="0.25">
      <c r="A220" s="184" t="s">
        <v>414</v>
      </c>
      <c r="B220" s="8" t="s">
        <v>148</v>
      </c>
      <c r="C220" s="8">
        <v>500</v>
      </c>
      <c r="D220" s="25">
        <v>3264.6464599999999</v>
      </c>
      <c r="E220" s="76">
        <v>3264.6464599999999</v>
      </c>
      <c r="F220" s="233">
        <f t="shared" si="56"/>
        <v>100</v>
      </c>
    </row>
    <row r="221" spans="1:6" ht="102.75" customHeight="1" x14ac:dyDescent="0.25">
      <c r="A221" s="40" t="s">
        <v>415</v>
      </c>
      <c r="B221" s="78" t="s">
        <v>205</v>
      </c>
      <c r="C221" s="58">
        <v>500</v>
      </c>
      <c r="D221" s="58"/>
      <c r="E221" s="58"/>
      <c r="F221" s="233"/>
    </row>
    <row r="222" spans="1:6" ht="31.5" customHeight="1" x14ac:dyDescent="0.25">
      <c r="A222" s="6" t="s">
        <v>149</v>
      </c>
      <c r="B222" s="8" t="s">
        <v>150</v>
      </c>
      <c r="C222" s="8"/>
      <c r="D222" s="32">
        <f t="shared" ref="D222:E222" si="60">D223</f>
        <v>9.2720000000000002</v>
      </c>
      <c r="E222" s="32">
        <f t="shared" si="60"/>
        <v>1.4794499999999999</v>
      </c>
      <c r="F222" s="233">
        <f t="shared" si="56"/>
        <v>15.956104400345126</v>
      </c>
    </row>
    <row r="223" spans="1:6" ht="51.75" customHeight="1" x14ac:dyDescent="0.25">
      <c r="A223" s="6" t="s">
        <v>151</v>
      </c>
      <c r="B223" s="8" t="s">
        <v>152</v>
      </c>
      <c r="C223" s="8">
        <v>700</v>
      </c>
      <c r="D223" s="25">
        <v>9.2720000000000002</v>
      </c>
      <c r="E223" s="25">
        <v>1.4794499999999999</v>
      </c>
      <c r="F223" s="233">
        <f t="shared" si="56"/>
        <v>15.956104400345126</v>
      </c>
    </row>
    <row r="224" spans="1:6" ht="85.5" customHeight="1" x14ac:dyDescent="0.25">
      <c r="A224" s="6" t="s">
        <v>153</v>
      </c>
      <c r="B224" s="8" t="s">
        <v>154</v>
      </c>
      <c r="C224" s="8"/>
      <c r="D224" s="32">
        <f>D225+D231</f>
        <v>3127.6381200000001</v>
      </c>
      <c r="E224" s="79">
        <f t="shared" ref="E224" si="61">E225+E231</f>
        <v>2288.8439600000002</v>
      </c>
      <c r="F224" s="233">
        <f t="shared" si="56"/>
        <v>73.181227245049698</v>
      </c>
    </row>
    <row r="225" spans="1:6" ht="54" customHeight="1" x14ac:dyDescent="0.25">
      <c r="A225" s="192" t="s">
        <v>155</v>
      </c>
      <c r="B225" s="8" t="s">
        <v>156</v>
      </c>
      <c r="C225" s="8"/>
      <c r="D225" s="32">
        <f>D226+D227+D228+D229+D230</f>
        <v>2103</v>
      </c>
      <c r="E225" s="186">
        <f t="shared" ref="E225" si="62">E226+E227+E228+E229+E230</f>
        <v>1569.2654</v>
      </c>
      <c r="F225" s="233">
        <f t="shared" si="56"/>
        <v>74.620323347598671</v>
      </c>
    </row>
    <row r="226" spans="1:6" ht="141.75" x14ac:dyDescent="0.25">
      <c r="A226" s="6" t="s">
        <v>157</v>
      </c>
      <c r="B226" s="8" t="s">
        <v>158</v>
      </c>
      <c r="C226" s="8">
        <v>600</v>
      </c>
      <c r="D226" s="25">
        <v>275</v>
      </c>
      <c r="E226" s="25">
        <v>214.2304</v>
      </c>
      <c r="F226" s="233">
        <f t="shared" si="56"/>
        <v>77.901963636363632</v>
      </c>
    </row>
    <row r="227" spans="1:6" ht="85.5" customHeight="1" x14ac:dyDescent="0.25">
      <c r="A227" s="74" t="s">
        <v>213</v>
      </c>
      <c r="B227" s="25" t="s">
        <v>159</v>
      </c>
      <c r="C227" s="25">
        <v>200</v>
      </c>
      <c r="D227" s="25">
        <v>17</v>
      </c>
      <c r="E227" s="25">
        <v>17</v>
      </c>
      <c r="F227" s="233">
        <f t="shared" si="56"/>
        <v>100</v>
      </c>
    </row>
    <row r="228" spans="1:6" ht="83.25" customHeight="1" x14ac:dyDescent="0.25">
      <c r="A228" s="97" t="s">
        <v>248</v>
      </c>
      <c r="B228" s="8" t="s">
        <v>160</v>
      </c>
      <c r="C228" s="8">
        <v>200</v>
      </c>
      <c r="D228" s="25">
        <v>0</v>
      </c>
      <c r="E228" s="25">
        <v>0</v>
      </c>
      <c r="F228" s="233"/>
    </row>
    <row r="229" spans="1:6" ht="56.25" customHeight="1" x14ac:dyDescent="0.25">
      <c r="A229" s="71" t="s">
        <v>161</v>
      </c>
      <c r="B229" s="8" t="s">
        <v>162</v>
      </c>
      <c r="C229" s="8">
        <v>300</v>
      </c>
      <c r="D229" s="25">
        <v>1811</v>
      </c>
      <c r="E229" s="76">
        <v>1338.0350000000001</v>
      </c>
      <c r="F229" s="233">
        <f t="shared" si="56"/>
        <v>73.883765875207075</v>
      </c>
    </row>
    <row r="230" spans="1:6" ht="105" customHeight="1" x14ac:dyDescent="0.25">
      <c r="A230" s="47" t="s">
        <v>387</v>
      </c>
      <c r="B230" s="191" t="s">
        <v>386</v>
      </c>
      <c r="C230" s="185">
        <v>500</v>
      </c>
      <c r="D230" s="185">
        <v>0</v>
      </c>
      <c r="E230" s="185">
        <v>0</v>
      </c>
      <c r="F230" s="233"/>
    </row>
    <row r="231" spans="1:6" ht="72.75" customHeight="1" x14ac:dyDescent="0.25">
      <c r="A231" s="6" t="s">
        <v>163</v>
      </c>
      <c r="B231" s="8" t="s">
        <v>164</v>
      </c>
      <c r="C231" s="8"/>
      <c r="D231" s="228">
        <f t="shared" ref="D231:E231" si="63">D233+D237+D238+D235+D236+D234+D232</f>
        <v>1024.6381200000001</v>
      </c>
      <c r="E231" s="228">
        <f t="shared" si="63"/>
        <v>719.57855999999992</v>
      </c>
      <c r="F231" s="233">
        <f t="shared" si="56"/>
        <v>70.227580445669929</v>
      </c>
    </row>
    <row r="232" spans="1:6" ht="153" customHeight="1" x14ac:dyDescent="0.25">
      <c r="A232" s="208" t="s">
        <v>427</v>
      </c>
      <c r="B232" s="155" t="s">
        <v>426</v>
      </c>
      <c r="C232" s="209">
        <v>600</v>
      </c>
      <c r="D232" s="228">
        <v>16</v>
      </c>
      <c r="E232" s="228">
        <v>15.734669999999999</v>
      </c>
      <c r="F232" s="233">
        <f t="shared" si="56"/>
        <v>98.341687499999992</v>
      </c>
    </row>
    <row r="233" spans="1:6" ht="132.6" customHeight="1" x14ac:dyDescent="0.25">
      <c r="A233" s="153" t="s">
        <v>311</v>
      </c>
      <c r="B233" s="8" t="s">
        <v>165</v>
      </c>
      <c r="C233" s="8">
        <v>600</v>
      </c>
      <c r="D233" s="25">
        <v>50</v>
      </c>
      <c r="E233" s="25">
        <v>49.79298</v>
      </c>
      <c r="F233" s="233">
        <f t="shared" si="56"/>
        <v>99.58596</v>
      </c>
    </row>
    <row r="234" spans="1:6" ht="132.6" customHeight="1" x14ac:dyDescent="0.25">
      <c r="A234" s="144" t="s">
        <v>312</v>
      </c>
      <c r="B234" s="145" t="s">
        <v>165</v>
      </c>
      <c r="C234" s="145">
        <v>500</v>
      </c>
      <c r="D234" s="145">
        <v>0</v>
      </c>
      <c r="E234" s="145">
        <v>0</v>
      </c>
      <c r="F234" s="233"/>
    </row>
    <row r="235" spans="1:6" ht="139.15" customHeight="1" x14ac:dyDescent="0.25">
      <c r="A235" s="184" t="s">
        <v>313</v>
      </c>
      <c r="B235" s="91" t="s">
        <v>165</v>
      </c>
      <c r="C235" s="91">
        <v>600</v>
      </c>
      <c r="D235" s="91">
        <v>20</v>
      </c>
      <c r="E235" s="91">
        <v>19.983540000000001</v>
      </c>
      <c r="F235" s="233">
        <f t="shared" si="56"/>
        <v>99.917700000000011</v>
      </c>
    </row>
    <row r="236" spans="1:6" ht="101.25" customHeight="1" x14ac:dyDescent="0.25">
      <c r="A236" s="144" t="s">
        <v>314</v>
      </c>
      <c r="B236" s="100" t="s">
        <v>165</v>
      </c>
      <c r="C236" s="100">
        <v>500</v>
      </c>
      <c r="D236" s="100">
        <v>10</v>
      </c>
      <c r="E236" s="100">
        <v>9.9441699999999997</v>
      </c>
      <c r="F236" s="233">
        <f t="shared" si="56"/>
        <v>99.441699999999997</v>
      </c>
    </row>
    <row r="237" spans="1:6" ht="92.25" customHeight="1" x14ac:dyDescent="0.25">
      <c r="A237" s="184" t="s">
        <v>166</v>
      </c>
      <c r="B237" s="8" t="s">
        <v>167</v>
      </c>
      <c r="C237" s="8">
        <v>500</v>
      </c>
      <c r="D237" s="25">
        <v>927.96199999999999</v>
      </c>
      <c r="E237" s="76">
        <v>624.1232</v>
      </c>
      <c r="F237" s="233">
        <f t="shared" si="56"/>
        <v>67.257409247361423</v>
      </c>
    </row>
    <row r="238" spans="1:6" ht="92.25" customHeight="1" x14ac:dyDescent="0.25">
      <c r="A238" s="40" t="s">
        <v>249</v>
      </c>
      <c r="B238" s="59" t="s">
        <v>212</v>
      </c>
      <c r="C238" s="73">
        <v>200</v>
      </c>
      <c r="D238" s="76">
        <v>0.67612000000000005</v>
      </c>
      <c r="E238" s="76"/>
      <c r="F238" s="233">
        <f t="shared" si="56"/>
        <v>0</v>
      </c>
    </row>
    <row r="239" spans="1:6" ht="75" customHeight="1" x14ac:dyDescent="0.25">
      <c r="A239" s="113" t="s">
        <v>288</v>
      </c>
      <c r="B239" s="126" t="s">
        <v>289</v>
      </c>
      <c r="C239" s="114">
        <v>800</v>
      </c>
      <c r="D239" s="76">
        <v>50</v>
      </c>
      <c r="E239" s="76"/>
      <c r="F239" s="233">
        <f t="shared" si="56"/>
        <v>0</v>
      </c>
    </row>
    <row r="240" spans="1:6" ht="88.5" customHeight="1" x14ac:dyDescent="0.25">
      <c r="A240" s="160" t="s">
        <v>353</v>
      </c>
      <c r="B240" s="126" t="s">
        <v>289</v>
      </c>
      <c r="C240" s="161">
        <v>200</v>
      </c>
      <c r="D240" s="76">
        <v>15404.371359999999</v>
      </c>
      <c r="E240" s="76">
        <v>5776.6440000000002</v>
      </c>
      <c r="F240" s="233">
        <f t="shared" si="56"/>
        <v>37.50003077048644</v>
      </c>
    </row>
    <row r="241" spans="1:7" ht="88.5" customHeight="1" x14ac:dyDescent="0.25">
      <c r="A241" s="208" t="s">
        <v>428</v>
      </c>
      <c r="B241" s="126" t="s">
        <v>168</v>
      </c>
      <c r="C241" s="209">
        <v>800</v>
      </c>
      <c r="D241" s="76">
        <v>1914.15238</v>
      </c>
      <c r="E241" s="76"/>
      <c r="F241" s="233">
        <f t="shared" si="56"/>
        <v>0</v>
      </c>
    </row>
    <row r="242" spans="1:7" ht="88.5" customHeight="1" x14ac:dyDescent="0.25">
      <c r="A242" s="193" t="s">
        <v>413</v>
      </c>
      <c r="B242" s="70" t="s">
        <v>396</v>
      </c>
      <c r="C242" s="194">
        <v>200</v>
      </c>
      <c r="D242" s="76">
        <v>299.05</v>
      </c>
      <c r="E242" s="76">
        <v>297.95</v>
      </c>
      <c r="F242" s="233">
        <f t="shared" si="56"/>
        <v>99.63216853369002</v>
      </c>
    </row>
    <row r="243" spans="1:7" ht="198.75" customHeight="1" x14ac:dyDescent="0.25">
      <c r="A243" s="66" t="s">
        <v>449</v>
      </c>
      <c r="B243" s="70" t="s">
        <v>450</v>
      </c>
      <c r="C243" s="216">
        <v>100</v>
      </c>
      <c r="D243" s="76">
        <v>300</v>
      </c>
      <c r="E243" s="76">
        <v>300</v>
      </c>
      <c r="F243" s="233">
        <f t="shared" si="56"/>
        <v>100</v>
      </c>
    </row>
    <row r="244" spans="1:7" ht="114.75" customHeight="1" x14ac:dyDescent="0.25">
      <c r="A244" s="55" t="s">
        <v>262</v>
      </c>
      <c r="B244" s="70" t="s">
        <v>183</v>
      </c>
      <c r="C244" s="94">
        <v>200</v>
      </c>
      <c r="D244" s="94">
        <v>70.8</v>
      </c>
      <c r="E244" s="94">
        <v>39.453569999999999</v>
      </c>
      <c r="F244" s="233">
        <f t="shared" si="56"/>
        <v>55.7253813559322</v>
      </c>
    </row>
    <row r="245" spans="1:7" ht="189" x14ac:dyDescent="0.25">
      <c r="A245" s="166" t="s">
        <v>169</v>
      </c>
      <c r="B245" s="8" t="s">
        <v>170</v>
      </c>
      <c r="C245" s="8">
        <v>100</v>
      </c>
      <c r="D245" s="25">
        <v>687.28440000000001</v>
      </c>
      <c r="E245" s="25">
        <v>517.06822</v>
      </c>
      <c r="F245" s="233">
        <f t="shared" si="56"/>
        <v>75.233516139752339</v>
      </c>
    </row>
    <row r="246" spans="1:7" ht="126" x14ac:dyDescent="0.25">
      <c r="A246" s="97" t="s">
        <v>250</v>
      </c>
      <c r="B246" s="8" t="s">
        <v>170</v>
      </c>
      <c r="C246" s="8">
        <v>200</v>
      </c>
      <c r="D246" s="25">
        <v>66.5</v>
      </c>
      <c r="E246" s="25">
        <v>32.4</v>
      </c>
      <c r="F246" s="233">
        <f t="shared" si="56"/>
        <v>48.721804511278194</v>
      </c>
    </row>
    <row r="247" spans="1:7" ht="178.5" customHeight="1" x14ac:dyDescent="0.25">
      <c r="A247" s="102" t="s">
        <v>255</v>
      </c>
      <c r="B247" s="98" t="s">
        <v>170</v>
      </c>
      <c r="C247" s="98">
        <v>100</v>
      </c>
      <c r="D247" s="98">
        <v>892.55349999999999</v>
      </c>
      <c r="E247" s="98">
        <v>534.70443999999998</v>
      </c>
      <c r="F247" s="233">
        <f t="shared" si="56"/>
        <v>59.907270544566792</v>
      </c>
    </row>
    <row r="248" spans="1:7" ht="128.44999999999999" customHeight="1" x14ac:dyDescent="0.25">
      <c r="A248" s="106" t="s">
        <v>256</v>
      </c>
      <c r="B248" s="98" t="s">
        <v>170</v>
      </c>
      <c r="C248" s="98">
        <v>200</v>
      </c>
      <c r="D248" s="98">
        <v>0</v>
      </c>
      <c r="E248" s="98">
        <v>0</v>
      </c>
      <c r="F248" s="233"/>
    </row>
    <row r="249" spans="1:7" ht="67.5" customHeight="1" x14ac:dyDescent="0.25">
      <c r="A249" s="225" t="s">
        <v>451</v>
      </c>
      <c r="B249" s="226" t="s">
        <v>452</v>
      </c>
      <c r="C249" s="216">
        <v>800</v>
      </c>
      <c r="D249" s="216">
        <v>161</v>
      </c>
      <c r="E249" s="216">
        <v>161</v>
      </c>
      <c r="F249" s="233">
        <f t="shared" si="56"/>
        <v>100</v>
      </c>
    </row>
    <row r="250" spans="1:7" ht="33.75" customHeight="1" x14ac:dyDescent="0.25">
      <c r="A250" s="54" t="s">
        <v>254</v>
      </c>
      <c r="B250" s="139"/>
      <c r="C250" s="138"/>
      <c r="D250" s="105"/>
      <c r="E250" s="133"/>
      <c r="F250" s="233"/>
    </row>
    <row r="251" spans="1:7" ht="28.5" customHeight="1" x14ac:dyDescent="0.3">
      <c r="A251" s="4" t="s">
        <v>173</v>
      </c>
      <c r="B251" s="3"/>
      <c r="C251" s="3"/>
      <c r="D251" s="163">
        <f t="shared" ref="D251:E251" si="64">D14+D80+D100+D111+D134+D184+D196+D245+D246+D244+D248+D247+D239+D240+D250+D242+D241+D249+D243</f>
        <v>273842.97577999998</v>
      </c>
      <c r="E251" s="163">
        <f t="shared" si="64"/>
        <v>170253.92751000001</v>
      </c>
      <c r="F251" s="233">
        <f t="shared" si="56"/>
        <v>62.172099549041803</v>
      </c>
      <c r="G251" t="s">
        <v>290</v>
      </c>
    </row>
    <row r="252" spans="1:7" x14ac:dyDescent="0.25">
      <c r="A252" s="1"/>
    </row>
  </sheetData>
  <mergeCells count="10">
    <mergeCell ref="A9:F9"/>
    <mergeCell ref="C2:F2"/>
    <mergeCell ref="B3:H3"/>
    <mergeCell ref="B4:F4"/>
    <mergeCell ref="A10:F10"/>
    <mergeCell ref="A16:A17"/>
    <mergeCell ref="B16:B17"/>
    <mergeCell ref="C16:C17"/>
    <mergeCell ref="D16:D17"/>
    <mergeCell ref="E16:E17"/>
  </mergeCells>
  <pageMargins left="0.70866141732283472" right="0" top="0.74803149606299213" bottom="0.74803149606299213" header="0.31496062992125984" footer="0.31496062992125984"/>
  <pageSetup paperSize="9" scale="55" orientation="portrait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2023-10-23T07:57:14Z</dcterms:modified>
</cp:coreProperties>
</file>